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2021 год авг)" sheetId="3" r:id="rId1"/>
    <sheet name="2021 год июль" sheetId="2" r:id="rId2"/>
    <sheet name="Лист2 октябрь 2019 (2)" sheetId="1" r:id="rId3"/>
  </sheets>
  <definedNames>
    <definedName name="_FilterDatabase_0" localSheetId="0">'2021 год авг)'!$A$12:$E$270</definedName>
    <definedName name="_FilterDatabase_0" localSheetId="1">'2021 год июль'!$A$12:$E$265</definedName>
    <definedName name="_FilterDatabase_0" localSheetId="2">'Лист2 октябрь 2019 (2)'!$A$12:$E$255</definedName>
    <definedName name="_FilterDatabase_0_0" localSheetId="0">'2021 год авг)'!$A$12:$E$270</definedName>
    <definedName name="_FilterDatabase_0_0" localSheetId="1">'2021 год июль'!$A$12:$E$265</definedName>
    <definedName name="_FilterDatabase_0_0" localSheetId="2">'Лист2 октябрь 2019 (2)'!$A$12:$E$255</definedName>
    <definedName name="_FilterDatabase_0_0_0" localSheetId="0">'2021 год авг)'!$A$12:$E$270</definedName>
    <definedName name="_FilterDatabase_0_0_0" localSheetId="1">'2021 год июль'!$A$12:$E$265</definedName>
    <definedName name="_FilterDatabase_0_0_0" localSheetId="2">'Лист2 октябрь 2019 (2)'!$A$12:$E$255</definedName>
    <definedName name="_xlnm._FilterDatabase" localSheetId="0" hidden="1">'2021 год авг)'!$A$12:$E$270</definedName>
    <definedName name="_xlnm._FilterDatabase" localSheetId="1" hidden="1">'2021 год июль'!$A$12:$E$265</definedName>
    <definedName name="_xlnm._FilterDatabase" localSheetId="2" hidden="1">'Лист2 октябрь 2019 (2)'!$A$12:$E$255</definedName>
    <definedName name="Print_Titles_0" localSheetId="0">'2021 год авг)'!$10:$12</definedName>
    <definedName name="Print_Titles_0" localSheetId="1">'2021 год июль'!$10:$12</definedName>
    <definedName name="Print_Titles_0" localSheetId="2">'Лист2 октябрь 2019 (2)'!$10:$12</definedName>
    <definedName name="Print_Titles_0_0" localSheetId="0">'2021 год авг)'!$10:$12</definedName>
    <definedName name="Print_Titles_0_0" localSheetId="1">'2021 год июль'!$10:$12</definedName>
    <definedName name="Print_Titles_0_0" localSheetId="2">'Лист2 октябрь 2019 (2)'!$10:$12</definedName>
    <definedName name="Print_Titles_0_0_0" localSheetId="0">'2021 год авг)'!$10:$12</definedName>
    <definedName name="Print_Titles_0_0_0" localSheetId="1">'2021 год июль'!$10:$12</definedName>
    <definedName name="Print_Titles_0_0_0" localSheetId="2">'Лист2 октябрь 2019 (2)'!$10:$12</definedName>
    <definedName name="_xlnm.Print_Titles" localSheetId="0">'2021 год авг)'!$10:$12</definedName>
    <definedName name="_xlnm.Print_Titles" localSheetId="1">'2021 год июль'!$10:$12</definedName>
    <definedName name="_xlnm.Print_Titles" localSheetId="2">'Лист2 октябрь 2019 (2)'!$10:$12</definedName>
    <definedName name="программы" localSheetId="0">'2021 год авг)'!$10:$12</definedName>
    <definedName name="программы" localSheetId="1">'2021 год июль'!$10:$12</definedName>
    <definedName name="программы" localSheetId="2">'Лист2 октябрь 2019 (2)'!$10:$12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4" i="3"/>
  <c r="E13"/>
  <c r="G264"/>
  <c r="F264"/>
  <c r="F263" s="1"/>
  <c r="E264"/>
  <c r="G263"/>
  <c r="E263"/>
  <c r="G260"/>
  <c r="F260"/>
  <c r="E260"/>
  <c r="G259"/>
  <c r="F259"/>
  <c r="E259"/>
  <c r="F258"/>
  <c r="G258" s="1"/>
  <c r="G257" s="1"/>
  <c r="E257"/>
  <c r="G256"/>
  <c r="G255" s="1"/>
  <c r="G254" s="1"/>
  <c r="F256"/>
  <c r="F255" s="1"/>
  <c r="F254" s="1"/>
  <c r="E255"/>
  <c r="E254" s="1"/>
  <c r="G253"/>
  <c r="G252" s="1"/>
  <c r="G251" s="1"/>
  <c r="F253"/>
  <c r="F252" s="1"/>
  <c r="F251" s="1"/>
  <c r="E252"/>
  <c r="E251" s="1"/>
  <c r="G249"/>
  <c r="G247" s="1"/>
  <c r="G246" s="1"/>
  <c r="F249"/>
  <c r="E249"/>
  <c r="F247"/>
  <c r="F246" s="1"/>
  <c r="E247"/>
  <c r="E246" s="1"/>
  <c r="G243"/>
  <c r="G242" s="1"/>
  <c r="F242"/>
  <c r="E242"/>
  <c r="G240"/>
  <c r="F240"/>
  <c r="E240"/>
  <c r="G239"/>
  <c r="F239"/>
  <c r="E239"/>
  <c r="G237"/>
  <c r="G236" s="1"/>
  <c r="F237"/>
  <c r="E237"/>
  <c r="F236"/>
  <c r="E236"/>
  <c r="J235"/>
  <c r="J234"/>
  <c r="G234"/>
  <c r="F234"/>
  <c r="E234"/>
  <c r="J233"/>
  <c r="G233"/>
  <c r="F233"/>
  <c r="E233"/>
  <c r="J232"/>
  <c r="J231"/>
  <c r="G231"/>
  <c r="F231"/>
  <c r="E231"/>
  <c r="J230"/>
  <c r="G230"/>
  <c r="F230"/>
  <c r="E230"/>
  <c r="G227"/>
  <c r="G226" s="1"/>
  <c r="G225" s="1"/>
  <c r="F227"/>
  <c r="F226" s="1"/>
  <c r="F225" s="1"/>
  <c r="E226"/>
  <c r="E225" s="1"/>
  <c r="G224"/>
  <c r="G223" s="1"/>
  <c r="F224"/>
  <c r="F223" s="1"/>
  <c r="E223"/>
  <c r="J222"/>
  <c r="J221"/>
  <c r="G221"/>
  <c r="F221"/>
  <c r="F220" s="1"/>
  <c r="E221"/>
  <c r="J220"/>
  <c r="G220"/>
  <c r="E220"/>
  <c r="J219"/>
  <c r="J218"/>
  <c r="G218"/>
  <c r="G217" s="1"/>
  <c r="F218"/>
  <c r="E218"/>
  <c r="J217"/>
  <c r="F217"/>
  <c r="E217"/>
  <c r="J216"/>
  <c r="G216"/>
  <c r="G215" s="1"/>
  <c r="G212" s="1"/>
  <c r="J215"/>
  <c r="F215"/>
  <c r="J214"/>
  <c r="J213"/>
  <c r="G213"/>
  <c r="F213"/>
  <c r="E213"/>
  <c r="E212" s="1"/>
  <c r="J212"/>
  <c r="J237" s="1"/>
  <c r="F212"/>
  <c r="G211"/>
  <c r="G210" s="1"/>
  <c r="F211"/>
  <c r="F210"/>
  <c r="E210"/>
  <c r="G209"/>
  <c r="F209"/>
  <c r="G208"/>
  <c r="F208"/>
  <c r="E208"/>
  <c r="G203"/>
  <c r="G202" s="1"/>
  <c r="F203"/>
  <c r="E203"/>
  <c r="F202"/>
  <c r="E202"/>
  <c r="E201"/>
  <c r="F201" s="1"/>
  <c r="F198"/>
  <c r="F197" s="1"/>
  <c r="E198"/>
  <c r="G197"/>
  <c r="E197"/>
  <c r="G195"/>
  <c r="F195"/>
  <c r="E195"/>
  <c r="G194"/>
  <c r="F194"/>
  <c r="E194"/>
  <c r="F193"/>
  <c r="G193" s="1"/>
  <c r="G192" s="1"/>
  <c r="E192"/>
  <c r="G191"/>
  <c r="G190" s="1"/>
  <c r="G189" s="1"/>
  <c r="F190"/>
  <c r="F189" s="1"/>
  <c r="E190"/>
  <c r="E189"/>
  <c r="G184"/>
  <c r="F184"/>
  <c r="F183" s="1"/>
  <c r="E184"/>
  <c r="G183"/>
  <c r="E183"/>
  <c r="E182" s="1"/>
  <c r="E181" s="1"/>
  <c r="G180"/>
  <c r="G179" s="1"/>
  <c r="F179"/>
  <c r="E179"/>
  <c r="G178"/>
  <c r="G177"/>
  <c r="G176" s="1"/>
  <c r="F177"/>
  <c r="E177"/>
  <c r="E176" s="1"/>
  <c r="E175" s="1"/>
  <c r="E174" s="1"/>
  <c r="E173" s="1"/>
  <c r="F176"/>
  <c r="G166"/>
  <c r="F166"/>
  <c r="F165" s="1"/>
  <c r="E166"/>
  <c r="G165"/>
  <c r="E165"/>
  <c r="F163"/>
  <c r="F162" s="1"/>
  <c r="G162"/>
  <c r="E162"/>
  <c r="G159"/>
  <c r="G158" s="1"/>
  <c r="G157" s="1"/>
  <c r="F158"/>
  <c r="F157"/>
  <c r="E157"/>
  <c r="E156" s="1"/>
  <c r="E155" s="1"/>
  <c r="G155"/>
  <c r="G154"/>
  <c r="G153" s="1"/>
  <c r="G152" s="1"/>
  <c r="G151" s="1"/>
  <c r="G146" s="1"/>
  <c r="F153"/>
  <c r="E153"/>
  <c r="E152" s="1"/>
  <c r="E151" s="1"/>
  <c r="F152"/>
  <c r="F151"/>
  <c r="F146" s="1"/>
  <c r="G150"/>
  <c r="G149"/>
  <c r="G148" s="1"/>
  <c r="F149"/>
  <c r="F148" s="1"/>
  <c r="E149"/>
  <c r="E148"/>
  <c r="E147" s="1"/>
  <c r="E146" s="1"/>
  <c r="G147"/>
  <c r="F147"/>
  <c r="F145"/>
  <c r="G145" s="1"/>
  <c r="G144" s="1"/>
  <c r="G143" s="1"/>
  <c r="E144"/>
  <c r="E143"/>
  <c r="F142"/>
  <c r="G142" s="1"/>
  <c r="G141" s="1"/>
  <c r="G140" s="1"/>
  <c r="E141"/>
  <c r="E140"/>
  <c r="F139"/>
  <c r="G139" s="1"/>
  <c r="G138" s="1"/>
  <c r="G137" s="1"/>
  <c r="G136" s="1"/>
  <c r="E138"/>
  <c r="E137"/>
  <c r="E136"/>
  <c r="F135"/>
  <c r="G135" s="1"/>
  <c r="G134" s="1"/>
  <c r="G133" s="1"/>
  <c r="G132" s="1"/>
  <c r="G131" s="1"/>
  <c r="F134"/>
  <c r="E134"/>
  <c r="F133"/>
  <c r="F132" s="1"/>
  <c r="F131" s="1"/>
  <c r="E133"/>
  <c r="E132"/>
  <c r="E131" s="1"/>
  <c r="G130"/>
  <c r="G129" s="1"/>
  <c r="G128" s="1"/>
  <c r="G127" s="1"/>
  <c r="G126" s="1"/>
  <c r="F130"/>
  <c r="F129" s="1"/>
  <c r="F128" s="1"/>
  <c r="F127" s="1"/>
  <c r="F126" s="1"/>
  <c r="E129"/>
  <c r="E128" s="1"/>
  <c r="E127" s="1"/>
  <c r="E126" s="1"/>
  <c r="F125"/>
  <c r="G125" s="1"/>
  <c r="G124" s="1"/>
  <c r="F124"/>
  <c r="E124"/>
  <c r="F123"/>
  <c r="G123" s="1"/>
  <c r="G122" s="1"/>
  <c r="G121" s="1"/>
  <c r="E122"/>
  <c r="E121" s="1"/>
  <c r="E120" s="1"/>
  <c r="E119" s="1"/>
  <c r="G118"/>
  <c r="G117" s="1"/>
  <c r="G116" s="1"/>
  <c r="F117"/>
  <c r="F116" s="1"/>
  <c r="E117"/>
  <c r="E116" s="1"/>
  <c r="G115"/>
  <c r="G114" s="1"/>
  <c r="G113" s="1"/>
  <c r="F115"/>
  <c r="F114" s="1"/>
  <c r="F113" s="1"/>
  <c r="E114"/>
  <c r="E113" s="1"/>
  <c r="G112"/>
  <c r="G111" s="1"/>
  <c r="G110" s="1"/>
  <c r="F111"/>
  <c r="E111"/>
  <c r="F110"/>
  <c r="E110"/>
  <c r="G108"/>
  <c r="F108"/>
  <c r="F107" s="1"/>
  <c r="F106" s="1"/>
  <c r="F105" s="1"/>
  <c r="E108"/>
  <c r="G107"/>
  <c r="E107"/>
  <c r="E106" s="1"/>
  <c r="E105" s="1"/>
  <c r="G103"/>
  <c r="F103"/>
  <c r="F102" s="1"/>
  <c r="F101" s="1"/>
  <c r="F100" s="1"/>
  <c r="E103"/>
  <c r="G102"/>
  <c r="E102"/>
  <c r="E101" s="1"/>
  <c r="E100" s="1"/>
  <c r="G101"/>
  <c r="G100"/>
  <c r="F99"/>
  <c r="G99" s="1"/>
  <c r="G98" s="1"/>
  <c r="G97" s="1"/>
  <c r="E98"/>
  <c r="E97"/>
  <c r="F96"/>
  <c r="G96" s="1"/>
  <c r="G95" s="1"/>
  <c r="G94" s="1"/>
  <c r="E95"/>
  <c r="E94" s="1"/>
  <c r="F93"/>
  <c r="G93" s="1"/>
  <c r="G92" s="1"/>
  <c r="G91" s="1"/>
  <c r="E92"/>
  <c r="E91" s="1"/>
  <c r="G89"/>
  <c r="G88" s="1"/>
  <c r="F89"/>
  <c r="F88" s="1"/>
  <c r="E89"/>
  <c r="E88"/>
  <c r="E87" s="1"/>
  <c r="F85"/>
  <c r="G85" s="1"/>
  <c r="G84" s="1"/>
  <c r="E84"/>
  <c r="G82"/>
  <c r="G81" s="1"/>
  <c r="G80" s="1"/>
  <c r="G79" s="1"/>
  <c r="F82"/>
  <c r="E82"/>
  <c r="F81"/>
  <c r="E81"/>
  <c r="E80"/>
  <c r="E79" s="1"/>
  <c r="G77"/>
  <c r="G76" s="1"/>
  <c r="G75" s="1"/>
  <c r="G74" s="1"/>
  <c r="F77"/>
  <c r="E77"/>
  <c r="F76"/>
  <c r="F75" s="1"/>
  <c r="F74" s="1"/>
  <c r="E76"/>
  <c r="E75"/>
  <c r="E74" s="1"/>
  <c r="G73"/>
  <c r="G72" s="1"/>
  <c r="G71" s="1"/>
  <c r="F73"/>
  <c r="F72" s="1"/>
  <c r="F71" s="1"/>
  <c r="E72"/>
  <c r="E71" s="1"/>
  <c r="G70"/>
  <c r="G69" s="1"/>
  <c r="F70"/>
  <c r="F69" s="1"/>
  <c r="F65" s="1"/>
  <c r="F64" s="1"/>
  <c r="E69"/>
  <c r="G67"/>
  <c r="F67"/>
  <c r="E67"/>
  <c r="G66"/>
  <c r="F66"/>
  <c r="E66"/>
  <c r="G63"/>
  <c r="G62" s="1"/>
  <c r="G61" s="1"/>
  <c r="G60" s="1"/>
  <c r="G59" s="1"/>
  <c r="F63"/>
  <c r="F62"/>
  <c r="F61" s="1"/>
  <c r="F60" s="1"/>
  <c r="F59" s="1"/>
  <c r="E62"/>
  <c r="E61"/>
  <c r="E60" s="1"/>
  <c r="E59" s="1"/>
  <c r="F58"/>
  <c r="G58" s="1"/>
  <c r="G57" s="1"/>
  <c r="G56" s="1"/>
  <c r="G55" s="1"/>
  <c r="E57"/>
  <c r="E56"/>
  <c r="E55"/>
  <c r="G54"/>
  <c r="G53" s="1"/>
  <c r="G52" s="1"/>
  <c r="F53"/>
  <c r="F52" s="1"/>
  <c r="E53"/>
  <c r="E52"/>
  <c r="G51"/>
  <c r="G50" s="1"/>
  <c r="G49" s="1"/>
  <c r="G48" s="1"/>
  <c r="F51"/>
  <c r="F50"/>
  <c r="F49" s="1"/>
  <c r="E50"/>
  <c r="E49"/>
  <c r="E48" s="1"/>
  <c r="G47"/>
  <c r="G46" s="1"/>
  <c r="G45" s="1"/>
  <c r="G44" s="1"/>
  <c r="F47"/>
  <c r="F46" s="1"/>
  <c r="F45" s="1"/>
  <c r="F44" s="1"/>
  <c r="E46"/>
  <c r="E45" s="1"/>
  <c r="E44" s="1"/>
  <c r="F43"/>
  <c r="G43" s="1"/>
  <c r="G42" s="1"/>
  <c r="G41" s="1"/>
  <c r="E42"/>
  <c r="E41"/>
  <c r="F40"/>
  <c r="G40" s="1"/>
  <c r="G39" s="1"/>
  <c r="G38" s="1"/>
  <c r="E39"/>
  <c r="E38"/>
  <c r="F37"/>
  <c r="G37" s="1"/>
  <c r="G36" s="1"/>
  <c r="G35" s="1"/>
  <c r="E36"/>
  <c r="E35"/>
  <c r="G34"/>
  <c r="G33"/>
  <c r="G32" s="1"/>
  <c r="G31" s="1"/>
  <c r="G30" s="1"/>
  <c r="F33"/>
  <c r="E33"/>
  <c r="F32"/>
  <c r="E32"/>
  <c r="E31"/>
  <c r="E30" s="1"/>
  <c r="G28"/>
  <c r="G27" s="1"/>
  <c r="F28"/>
  <c r="E28"/>
  <c r="F27"/>
  <c r="E27"/>
  <c r="G25"/>
  <c r="F25"/>
  <c r="E25"/>
  <c r="E24" s="1"/>
  <c r="G24"/>
  <c r="F24"/>
  <c r="G23"/>
  <c r="G22" s="1"/>
  <c r="G21" s="1"/>
  <c r="F23"/>
  <c r="F22" s="1"/>
  <c r="F21" s="1"/>
  <c r="E22"/>
  <c r="E21" s="1"/>
  <c r="G20"/>
  <c r="G19" s="1"/>
  <c r="G18" s="1"/>
  <c r="F20"/>
  <c r="F19" s="1"/>
  <c r="F18" s="1"/>
  <c r="E19"/>
  <c r="E18" s="1"/>
  <c r="G16"/>
  <c r="G15" s="1"/>
  <c r="F16"/>
  <c r="E16"/>
  <c r="E15" s="1"/>
  <c r="F15"/>
  <c r="F15" i="2"/>
  <c r="F241"/>
  <c r="E146"/>
  <c r="E179"/>
  <c r="E178" s="1"/>
  <c r="E177" s="1"/>
  <c r="E176" s="1"/>
  <c r="G179"/>
  <c r="G178" s="1"/>
  <c r="F178"/>
  <c r="G159"/>
  <c r="G112"/>
  <c r="G165"/>
  <c r="G173"/>
  <c r="G171"/>
  <c r="G255"/>
  <c r="G254"/>
  <c r="E207" i="3" l="1"/>
  <c r="E206" s="1"/>
  <c r="E205" s="1"/>
  <c r="E270" s="1"/>
  <c r="F175"/>
  <c r="F174" s="1"/>
  <c r="G175"/>
  <c r="G174" s="1"/>
  <c r="G201"/>
  <c r="G200" s="1"/>
  <c r="F200"/>
  <c r="F48"/>
  <c r="G173"/>
  <c r="G207"/>
  <c r="G206" s="1"/>
  <c r="G205" s="1"/>
  <c r="G14"/>
  <c r="G13" s="1"/>
  <c r="G65"/>
  <c r="G64" s="1"/>
  <c r="E65"/>
  <c r="E64" s="1"/>
  <c r="E86"/>
  <c r="G182"/>
  <c r="G181" s="1"/>
  <c r="F87"/>
  <c r="F86" s="1"/>
  <c r="F14"/>
  <c r="F13" s="1"/>
  <c r="F156"/>
  <c r="F155" s="1"/>
  <c r="G87"/>
  <c r="G86" s="1"/>
  <c r="G106"/>
  <c r="G105" s="1"/>
  <c r="G120"/>
  <c r="G119" s="1"/>
  <c r="F36"/>
  <c r="F35" s="1"/>
  <c r="F31" s="1"/>
  <c r="F30" s="1"/>
  <c r="F39"/>
  <c r="F38" s="1"/>
  <c r="F42"/>
  <c r="F41" s="1"/>
  <c r="F57"/>
  <c r="F56" s="1"/>
  <c r="F55" s="1"/>
  <c r="F84"/>
  <c r="F80" s="1"/>
  <c r="F79" s="1"/>
  <c r="F92"/>
  <c r="F91" s="1"/>
  <c r="F95"/>
  <c r="F94" s="1"/>
  <c r="F98"/>
  <c r="F97" s="1"/>
  <c r="F122"/>
  <c r="F121" s="1"/>
  <c r="F120" s="1"/>
  <c r="F119" s="1"/>
  <c r="F138"/>
  <c r="F137" s="1"/>
  <c r="F136" s="1"/>
  <c r="F141"/>
  <c r="F140" s="1"/>
  <c r="F144"/>
  <c r="F143" s="1"/>
  <c r="F192"/>
  <c r="F182" s="1"/>
  <c r="F181" s="1"/>
  <c r="F173" s="1"/>
  <c r="F257"/>
  <c r="F207" s="1"/>
  <c r="F206" s="1"/>
  <c r="F205" s="1"/>
  <c r="E200"/>
  <c r="G242" i="2"/>
  <c r="F242"/>
  <c r="E242"/>
  <c r="E241" s="1"/>
  <c r="G210"/>
  <c r="F210"/>
  <c r="G270" i="3" l="1"/>
  <c r="F270"/>
  <c r="F166" i="2"/>
  <c r="E193" l="1"/>
  <c r="E192" s="1"/>
  <c r="G259"/>
  <c r="G258" s="1"/>
  <c r="F259"/>
  <c r="F258" s="1"/>
  <c r="E259"/>
  <c r="E258" s="1"/>
  <c r="E255"/>
  <c r="E254" s="1"/>
  <c r="F253"/>
  <c r="G253" s="1"/>
  <c r="G252" s="1"/>
  <c r="E252"/>
  <c r="F251"/>
  <c r="G251" s="1"/>
  <c r="G250" s="1"/>
  <c r="G249" s="1"/>
  <c r="F250"/>
  <c r="F249" s="1"/>
  <c r="E250"/>
  <c r="E249"/>
  <c r="F248"/>
  <c r="G248" s="1"/>
  <c r="G247" s="1"/>
  <c r="G246" s="1"/>
  <c r="F247"/>
  <c r="E247"/>
  <c r="F246"/>
  <c r="E246"/>
  <c r="G244"/>
  <c r="E244"/>
  <c r="G241"/>
  <c r="G238"/>
  <c r="G237" s="1"/>
  <c r="E237"/>
  <c r="G235"/>
  <c r="G234" s="1"/>
  <c r="E235"/>
  <c r="E234" s="1"/>
  <c r="G232"/>
  <c r="F232"/>
  <c r="F231" s="1"/>
  <c r="E232"/>
  <c r="E231" s="1"/>
  <c r="E202" s="1"/>
  <c r="E201" s="1"/>
  <c r="E200" s="1"/>
  <c r="G231"/>
  <c r="J230"/>
  <c r="G229"/>
  <c r="G228" s="1"/>
  <c r="J229"/>
  <c r="F229"/>
  <c r="F228" s="1"/>
  <c r="E229"/>
  <c r="E228" s="1"/>
  <c r="J228"/>
  <c r="J227"/>
  <c r="G226"/>
  <c r="G225" s="1"/>
  <c r="J226"/>
  <c r="E226"/>
  <c r="E225" s="1"/>
  <c r="J225"/>
  <c r="F222"/>
  <c r="G222" s="1"/>
  <c r="G221" s="1"/>
  <c r="G220" s="1"/>
  <c r="F221"/>
  <c r="E221"/>
  <c r="F220"/>
  <c r="E220"/>
  <c r="F219"/>
  <c r="G219" s="1"/>
  <c r="G218" s="1"/>
  <c r="E218"/>
  <c r="J217"/>
  <c r="G216"/>
  <c r="G215" s="1"/>
  <c r="J216"/>
  <c r="F216"/>
  <c r="F215" s="1"/>
  <c r="E216"/>
  <c r="E215" s="1"/>
  <c r="J215"/>
  <c r="J214"/>
  <c r="G213"/>
  <c r="G212" s="1"/>
  <c r="J213"/>
  <c r="E213"/>
  <c r="E212" s="1"/>
  <c r="J212"/>
  <c r="J211"/>
  <c r="G211"/>
  <c r="J210"/>
  <c r="J209"/>
  <c r="G208"/>
  <c r="J208"/>
  <c r="E208"/>
  <c r="E207" s="1"/>
  <c r="J207"/>
  <c r="F206"/>
  <c r="G206" s="1"/>
  <c r="G205" s="1"/>
  <c r="F205"/>
  <c r="E205"/>
  <c r="F204"/>
  <c r="G204" s="1"/>
  <c r="G203" s="1"/>
  <c r="E203"/>
  <c r="G198"/>
  <c r="G197" s="1"/>
  <c r="F198"/>
  <c r="F197" s="1"/>
  <c r="E198"/>
  <c r="E197" s="1"/>
  <c r="E196" s="1"/>
  <c r="G192"/>
  <c r="G190"/>
  <c r="G189" s="1"/>
  <c r="F190"/>
  <c r="F189" s="1"/>
  <c r="E190"/>
  <c r="E189" s="1"/>
  <c r="F188"/>
  <c r="F187" s="1"/>
  <c r="E187"/>
  <c r="G186"/>
  <c r="G185" s="1"/>
  <c r="G184" s="1"/>
  <c r="E185"/>
  <c r="E184" s="1"/>
  <c r="F179"/>
  <c r="F174"/>
  <c r="E174"/>
  <c r="G172"/>
  <c r="E172"/>
  <c r="E171" s="1"/>
  <c r="G166"/>
  <c r="G155" s="1"/>
  <c r="E166"/>
  <c r="E165" s="1"/>
  <c r="F165"/>
  <c r="G162"/>
  <c r="E162"/>
  <c r="G158"/>
  <c r="G157" s="1"/>
  <c r="F158"/>
  <c r="F157" s="1"/>
  <c r="E157"/>
  <c r="E156" s="1"/>
  <c r="E155" s="1"/>
  <c r="G154"/>
  <c r="G153" s="1"/>
  <c r="G152" s="1"/>
  <c r="G151" s="1"/>
  <c r="F153"/>
  <c r="E153"/>
  <c r="E152" s="1"/>
  <c r="E151" s="1"/>
  <c r="F152"/>
  <c r="F151" s="1"/>
  <c r="G150"/>
  <c r="F149"/>
  <c r="F148" s="1"/>
  <c r="E149"/>
  <c r="E148" s="1"/>
  <c r="E147" s="1"/>
  <c r="F147"/>
  <c r="F146" s="1"/>
  <c r="F145"/>
  <c r="G145" s="1"/>
  <c r="G144" s="1"/>
  <c r="G143" s="1"/>
  <c r="E144"/>
  <c r="E143" s="1"/>
  <c r="F142"/>
  <c r="G142" s="1"/>
  <c r="G141" s="1"/>
  <c r="G140" s="1"/>
  <c r="E141"/>
  <c r="F139"/>
  <c r="G139" s="1"/>
  <c r="G138" s="1"/>
  <c r="G137" s="1"/>
  <c r="G136" s="1"/>
  <c r="F138"/>
  <c r="F137" s="1"/>
  <c r="F136" s="1"/>
  <c r="E138"/>
  <c r="E137"/>
  <c r="E136" s="1"/>
  <c r="F135"/>
  <c r="G135" s="1"/>
  <c r="G134" s="1"/>
  <c r="G133" s="1"/>
  <c r="G132" s="1"/>
  <c r="G131" s="1"/>
  <c r="F134"/>
  <c r="E134"/>
  <c r="E133" s="1"/>
  <c r="E132" s="1"/>
  <c r="E131" s="1"/>
  <c r="F133"/>
  <c r="F132" s="1"/>
  <c r="F131" s="1"/>
  <c r="F130"/>
  <c r="G130" s="1"/>
  <c r="G129" s="1"/>
  <c r="G128" s="1"/>
  <c r="G127" s="1"/>
  <c r="G126" s="1"/>
  <c r="F129"/>
  <c r="E129"/>
  <c r="E128" s="1"/>
  <c r="E127" s="1"/>
  <c r="E126" s="1"/>
  <c r="F128"/>
  <c r="F127" s="1"/>
  <c r="F126" s="1"/>
  <c r="F125"/>
  <c r="G125" s="1"/>
  <c r="G124" s="1"/>
  <c r="F124"/>
  <c r="E124"/>
  <c r="F123"/>
  <c r="G123" s="1"/>
  <c r="G122" s="1"/>
  <c r="G121" s="1"/>
  <c r="E122"/>
  <c r="E121" s="1"/>
  <c r="E120" s="1"/>
  <c r="E119" s="1"/>
  <c r="G118"/>
  <c r="G117" s="1"/>
  <c r="G116" s="1"/>
  <c r="F117"/>
  <c r="F116" s="1"/>
  <c r="E117"/>
  <c r="E116" s="1"/>
  <c r="F115"/>
  <c r="G115" s="1"/>
  <c r="G114" s="1"/>
  <c r="G113" s="1"/>
  <c r="E114"/>
  <c r="E113" s="1"/>
  <c r="G111"/>
  <c r="G110" s="1"/>
  <c r="E111"/>
  <c r="E110" s="1"/>
  <c r="G108"/>
  <c r="G107" s="1"/>
  <c r="F108"/>
  <c r="F107" s="1"/>
  <c r="E108"/>
  <c r="E107" s="1"/>
  <c r="G103"/>
  <c r="G102" s="1"/>
  <c r="G101" s="1"/>
  <c r="G100" s="1"/>
  <c r="F103"/>
  <c r="F102" s="1"/>
  <c r="F101" s="1"/>
  <c r="F100" s="1"/>
  <c r="E103"/>
  <c r="E102" s="1"/>
  <c r="E101" s="1"/>
  <c r="E100" s="1"/>
  <c r="F99"/>
  <c r="G99" s="1"/>
  <c r="G98" s="1"/>
  <c r="G97" s="1"/>
  <c r="F98"/>
  <c r="E98"/>
  <c r="E97" s="1"/>
  <c r="F97"/>
  <c r="F96"/>
  <c r="G96" s="1"/>
  <c r="G95" s="1"/>
  <c r="G94" s="1"/>
  <c r="F95"/>
  <c r="E95"/>
  <c r="E94" s="1"/>
  <c r="F94"/>
  <c r="F93"/>
  <c r="G93" s="1"/>
  <c r="G92" s="1"/>
  <c r="G91" s="1"/>
  <c r="F92"/>
  <c r="E92"/>
  <c r="E91" s="1"/>
  <c r="F91"/>
  <c r="G89"/>
  <c r="G88" s="1"/>
  <c r="G87" s="1"/>
  <c r="G86" s="1"/>
  <c r="F89"/>
  <c r="F88" s="1"/>
  <c r="F87" s="1"/>
  <c r="F86" s="1"/>
  <c r="E89"/>
  <c r="E88" s="1"/>
  <c r="E87" s="1"/>
  <c r="E86" s="1"/>
  <c r="F85"/>
  <c r="G85" s="1"/>
  <c r="G84" s="1"/>
  <c r="F84"/>
  <c r="E84"/>
  <c r="G82"/>
  <c r="G81" s="1"/>
  <c r="F82"/>
  <c r="F81" s="1"/>
  <c r="F80" s="1"/>
  <c r="F79" s="1"/>
  <c r="E82"/>
  <c r="E81" s="1"/>
  <c r="E80" s="1"/>
  <c r="E79" s="1"/>
  <c r="G77"/>
  <c r="G76" s="1"/>
  <c r="G75" s="1"/>
  <c r="G74" s="1"/>
  <c r="F77"/>
  <c r="F76" s="1"/>
  <c r="F75" s="1"/>
  <c r="F74" s="1"/>
  <c r="E77"/>
  <c r="E76" s="1"/>
  <c r="E75" s="1"/>
  <c r="E74" s="1"/>
  <c r="F73"/>
  <c r="G73" s="1"/>
  <c r="G72" s="1"/>
  <c r="G71" s="1"/>
  <c r="F72"/>
  <c r="E72"/>
  <c r="E71" s="1"/>
  <c r="F71"/>
  <c r="F70"/>
  <c r="G70" s="1"/>
  <c r="G69" s="1"/>
  <c r="F69"/>
  <c r="E69"/>
  <c r="F67"/>
  <c r="F66" s="1"/>
  <c r="F65" s="1"/>
  <c r="F64" s="1"/>
  <c r="G67"/>
  <c r="G66" s="1"/>
  <c r="E67"/>
  <c r="E66" s="1"/>
  <c r="E65" s="1"/>
  <c r="E64" s="1"/>
  <c r="F63"/>
  <c r="G63" s="1"/>
  <c r="G62" s="1"/>
  <c r="G61" s="1"/>
  <c r="G60" s="1"/>
  <c r="G59" s="1"/>
  <c r="E62"/>
  <c r="E61" s="1"/>
  <c r="E60" s="1"/>
  <c r="E59" s="1"/>
  <c r="F58"/>
  <c r="G58" s="1"/>
  <c r="G57" s="1"/>
  <c r="G56" s="1"/>
  <c r="G55" s="1"/>
  <c r="E57"/>
  <c r="E56" s="1"/>
  <c r="E55" s="1"/>
  <c r="G54"/>
  <c r="G53" s="1"/>
  <c r="G52" s="1"/>
  <c r="E53"/>
  <c r="E52" s="1"/>
  <c r="F51"/>
  <c r="G51" s="1"/>
  <c r="G50" s="1"/>
  <c r="G49" s="1"/>
  <c r="E50"/>
  <c r="E49" s="1"/>
  <c r="F47"/>
  <c r="G47" s="1"/>
  <c r="G46" s="1"/>
  <c r="G45" s="1"/>
  <c r="G44" s="1"/>
  <c r="F46"/>
  <c r="E46"/>
  <c r="E45" s="1"/>
  <c r="E44" s="1"/>
  <c r="F45"/>
  <c r="F44" s="1"/>
  <c r="F43"/>
  <c r="G43" s="1"/>
  <c r="G42" s="1"/>
  <c r="G41" s="1"/>
  <c r="F42"/>
  <c r="F41" s="1"/>
  <c r="E42"/>
  <c r="E41"/>
  <c r="F40"/>
  <c r="G40" s="1"/>
  <c r="G39" s="1"/>
  <c r="G38" s="1"/>
  <c r="F39"/>
  <c r="F38" s="1"/>
  <c r="E39"/>
  <c r="E38"/>
  <c r="F37"/>
  <c r="G37" s="1"/>
  <c r="G36" s="1"/>
  <c r="G35" s="1"/>
  <c r="F36"/>
  <c r="F35" s="1"/>
  <c r="E36"/>
  <c r="E35"/>
  <c r="G34"/>
  <c r="G33" s="1"/>
  <c r="G32" s="1"/>
  <c r="G31" s="1"/>
  <c r="E33"/>
  <c r="E32" s="1"/>
  <c r="E31" s="1"/>
  <c r="E30" s="1"/>
  <c r="G28"/>
  <c r="G27" s="1"/>
  <c r="F28"/>
  <c r="F27" s="1"/>
  <c r="E28"/>
  <c r="E27" s="1"/>
  <c r="G25"/>
  <c r="G24" s="1"/>
  <c r="F25"/>
  <c r="F24" s="1"/>
  <c r="E25"/>
  <c r="E24" s="1"/>
  <c r="F23"/>
  <c r="G23" s="1"/>
  <c r="G22" s="1"/>
  <c r="G21" s="1"/>
  <c r="E22"/>
  <c r="E21" s="1"/>
  <c r="F20"/>
  <c r="G20" s="1"/>
  <c r="G19" s="1"/>
  <c r="G18" s="1"/>
  <c r="E19"/>
  <c r="E18" s="1"/>
  <c r="G16"/>
  <c r="G15" s="1"/>
  <c r="F16"/>
  <c r="E16"/>
  <c r="E15" s="1"/>
  <c r="G192" i="1"/>
  <c r="G191" s="1"/>
  <c r="G190" s="1"/>
  <c r="F192"/>
  <c r="G239"/>
  <c r="G250"/>
  <c r="G253"/>
  <c r="G189"/>
  <c r="G171"/>
  <c r="F171"/>
  <c r="G178"/>
  <c r="F189"/>
  <c r="F253"/>
  <c r="G252" s="1"/>
  <c r="G251" s="1"/>
  <c r="E252"/>
  <c r="E251" s="1"/>
  <c r="F250"/>
  <c r="G249" s="1"/>
  <c r="G248" s="1"/>
  <c r="F249"/>
  <c r="F248" s="1"/>
  <c r="E249"/>
  <c r="E248"/>
  <c r="F247"/>
  <c r="G247" s="1"/>
  <c r="G246" s="1"/>
  <c r="F246"/>
  <c r="E246"/>
  <c r="G245"/>
  <c r="F245"/>
  <c r="G244"/>
  <c r="G243" s="1"/>
  <c r="F244"/>
  <c r="E244"/>
  <c r="E243" s="1"/>
  <c r="F243"/>
  <c r="G242"/>
  <c r="F242"/>
  <c r="G241"/>
  <c r="G240" s="1"/>
  <c r="F241"/>
  <c r="E241"/>
  <c r="E240" s="1"/>
  <c r="F240"/>
  <c r="F239"/>
  <c r="G238"/>
  <c r="F238"/>
  <c r="E238"/>
  <c r="G236"/>
  <c r="G235" s="1"/>
  <c r="E236"/>
  <c r="E235" s="1"/>
  <c r="F234"/>
  <c r="G234" s="1"/>
  <c r="G233" s="1"/>
  <c r="F233"/>
  <c r="E233"/>
  <c r="G232"/>
  <c r="F232"/>
  <c r="G231"/>
  <c r="G230" s="1"/>
  <c r="F231"/>
  <c r="E231"/>
  <c r="E230" s="1"/>
  <c r="F230"/>
  <c r="G228"/>
  <c r="G227" s="1"/>
  <c r="F229"/>
  <c r="F228"/>
  <c r="F227" s="1"/>
  <c r="E228"/>
  <c r="E227"/>
  <c r="J226"/>
  <c r="F226"/>
  <c r="G226" s="1"/>
  <c r="G225" s="1"/>
  <c r="G224" s="1"/>
  <c r="J225"/>
  <c r="F225"/>
  <c r="F224" s="1"/>
  <c r="E225"/>
  <c r="J224"/>
  <c r="E224"/>
  <c r="J223"/>
  <c r="F223"/>
  <c r="G223" s="1"/>
  <c r="G222" s="1"/>
  <c r="G221" s="1"/>
  <c r="E222"/>
  <c r="E221"/>
  <c r="F220"/>
  <c r="G220" s="1"/>
  <c r="G219" s="1"/>
  <c r="G218" s="1"/>
  <c r="F219"/>
  <c r="F218" s="1"/>
  <c r="E219"/>
  <c r="E218"/>
  <c r="F217"/>
  <c r="G217" s="1"/>
  <c r="G216" s="1"/>
  <c r="F216"/>
  <c r="E216"/>
  <c r="F215"/>
  <c r="G215" s="1"/>
  <c r="G214" s="1"/>
  <c r="G213" s="1"/>
  <c r="E214"/>
  <c r="E213"/>
  <c r="F212"/>
  <c r="G212" s="1"/>
  <c r="G211" s="1"/>
  <c r="G210" s="1"/>
  <c r="J211"/>
  <c r="F211"/>
  <c r="F210" s="1"/>
  <c r="E211"/>
  <c r="E210" s="1"/>
  <c r="F209"/>
  <c r="G209" s="1"/>
  <c r="G208" s="1"/>
  <c r="J208"/>
  <c r="E208"/>
  <c r="E205" s="1"/>
  <c r="G207"/>
  <c r="G206" s="1"/>
  <c r="G205" s="1"/>
  <c r="F207"/>
  <c r="F206"/>
  <c r="E206"/>
  <c r="J205"/>
  <c r="G204"/>
  <c r="F204"/>
  <c r="G203"/>
  <c r="F203"/>
  <c r="E203"/>
  <c r="F202"/>
  <c r="G202" s="1"/>
  <c r="G201" s="1"/>
  <c r="F201"/>
  <c r="E201"/>
  <c r="F197"/>
  <c r="G197" s="1"/>
  <c r="G196" s="1"/>
  <c r="G195" s="1"/>
  <c r="F196"/>
  <c r="F195" s="1"/>
  <c r="E196"/>
  <c r="E195"/>
  <c r="E194" s="1"/>
  <c r="F191"/>
  <c r="F190" s="1"/>
  <c r="E191"/>
  <c r="E190"/>
  <c r="G188"/>
  <c r="G187" s="1"/>
  <c r="E188"/>
  <c r="E187" s="1"/>
  <c r="F186"/>
  <c r="G186" s="1"/>
  <c r="G185" s="1"/>
  <c r="F185"/>
  <c r="E185"/>
  <c r="G184"/>
  <c r="F184"/>
  <c r="G183"/>
  <c r="G182" s="1"/>
  <c r="F183"/>
  <c r="E183"/>
  <c r="E182" s="1"/>
  <c r="F182"/>
  <c r="F181"/>
  <c r="G181" s="1"/>
  <c r="G179" s="1"/>
  <c r="G180"/>
  <c r="F180"/>
  <c r="F179"/>
  <c r="E179"/>
  <c r="F178"/>
  <c r="G177" s="1"/>
  <c r="E177"/>
  <c r="E176" s="1"/>
  <c r="F173"/>
  <c r="G173" s="1"/>
  <c r="G172" s="1"/>
  <c r="F172"/>
  <c r="E172"/>
  <c r="G170"/>
  <c r="G169" s="1"/>
  <c r="G168" s="1"/>
  <c r="G167" s="1"/>
  <c r="F170"/>
  <c r="E170"/>
  <c r="E169" s="1"/>
  <c r="E168" s="1"/>
  <c r="E167" s="1"/>
  <c r="F169"/>
  <c r="F168" s="1"/>
  <c r="F167" s="1"/>
  <c r="F165"/>
  <c r="G165" s="1"/>
  <c r="G164" s="1"/>
  <c r="G163" s="1"/>
  <c r="E164"/>
  <c r="E163" s="1"/>
  <c r="F162"/>
  <c r="G162" s="1"/>
  <c r="G161" s="1"/>
  <c r="G160" s="1"/>
  <c r="F161"/>
  <c r="F160" s="1"/>
  <c r="E161"/>
  <c r="E160"/>
  <c r="F159"/>
  <c r="G159" s="1"/>
  <c r="G158" s="1"/>
  <c r="G157" s="1"/>
  <c r="G156" s="1"/>
  <c r="G155" s="1"/>
  <c r="F158"/>
  <c r="F157" s="1"/>
  <c r="E158"/>
  <c r="E157"/>
  <c r="F154"/>
  <c r="G154" s="1"/>
  <c r="G153" s="1"/>
  <c r="G152" s="1"/>
  <c r="G151" s="1"/>
  <c r="F153"/>
  <c r="F152" s="1"/>
  <c r="F151" s="1"/>
  <c r="F146" s="1"/>
  <c r="E153"/>
  <c r="E152"/>
  <c r="E151" s="1"/>
  <c r="G150"/>
  <c r="F150"/>
  <c r="G149"/>
  <c r="G148" s="1"/>
  <c r="F149"/>
  <c r="E149"/>
  <c r="E148" s="1"/>
  <c r="E147" s="1"/>
  <c r="E146" s="1"/>
  <c r="F148"/>
  <c r="G147"/>
  <c r="G146" s="1"/>
  <c r="F147"/>
  <c r="G145"/>
  <c r="F145"/>
  <c r="G144"/>
  <c r="G143" s="1"/>
  <c r="F144"/>
  <c r="E144"/>
  <c r="E143" s="1"/>
  <c r="F143"/>
  <c r="G142"/>
  <c r="F142"/>
  <c r="G141"/>
  <c r="G140" s="1"/>
  <c r="F141"/>
  <c r="E141"/>
  <c r="E140" s="1"/>
  <c r="F140"/>
  <c r="G139"/>
  <c r="F139"/>
  <c r="G138"/>
  <c r="G137" s="1"/>
  <c r="G136" s="1"/>
  <c r="F138"/>
  <c r="E138"/>
  <c r="E137" s="1"/>
  <c r="E136" s="1"/>
  <c r="F137"/>
  <c r="F136" s="1"/>
  <c r="F135"/>
  <c r="G135" s="1"/>
  <c r="G134" s="1"/>
  <c r="G133" s="1"/>
  <c r="G132" s="1"/>
  <c r="G131" s="1"/>
  <c r="F134"/>
  <c r="F133" s="1"/>
  <c r="F132" s="1"/>
  <c r="F131" s="1"/>
  <c r="E134"/>
  <c r="E133"/>
  <c r="E132" s="1"/>
  <c r="E131" s="1"/>
  <c r="F130"/>
  <c r="G130" s="1"/>
  <c r="G129" s="1"/>
  <c r="G128" s="1"/>
  <c r="G127" s="1"/>
  <c r="G126" s="1"/>
  <c r="F129"/>
  <c r="F128" s="1"/>
  <c r="F127" s="1"/>
  <c r="F126" s="1"/>
  <c r="E129"/>
  <c r="E128"/>
  <c r="E127" s="1"/>
  <c r="E126" s="1"/>
  <c r="F125"/>
  <c r="G125" s="1"/>
  <c r="G124" s="1"/>
  <c r="F124"/>
  <c r="E124"/>
  <c r="G123"/>
  <c r="F123"/>
  <c r="G122"/>
  <c r="G121" s="1"/>
  <c r="F122"/>
  <c r="E122"/>
  <c r="E121" s="1"/>
  <c r="E120" s="1"/>
  <c r="E119" s="1"/>
  <c r="F121"/>
  <c r="F120" s="1"/>
  <c r="F119" s="1"/>
  <c r="G118"/>
  <c r="F118"/>
  <c r="G117"/>
  <c r="G116" s="1"/>
  <c r="F117"/>
  <c r="E117"/>
  <c r="E116" s="1"/>
  <c r="F116"/>
  <c r="G115"/>
  <c r="F115"/>
  <c r="G114"/>
  <c r="G113" s="1"/>
  <c r="F114"/>
  <c r="E114"/>
  <c r="E113" s="1"/>
  <c r="F113"/>
  <c r="G112"/>
  <c r="F112"/>
  <c r="G111"/>
  <c r="G110" s="1"/>
  <c r="F111"/>
  <c r="E111"/>
  <c r="E110" s="1"/>
  <c r="F110"/>
  <c r="G109"/>
  <c r="F109"/>
  <c r="G108"/>
  <c r="G107" s="1"/>
  <c r="G106" s="1"/>
  <c r="G105" s="1"/>
  <c r="F108"/>
  <c r="E108"/>
  <c r="E107" s="1"/>
  <c r="E106" s="1"/>
  <c r="E105" s="1"/>
  <c r="F107"/>
  <c r="F106" s="1"/>
  <c r="F105" s="1"/>
  <c r="G104"/>
  <c r="G103"/>
  <c r="G102" s="1"/>
  <c r="G101" s="1"/>
  <c r="G100" s="1"/>
  <c r="F103"/>
  <c r="E103"/>
  <c r="E102" s="1"/>
  <c r="E101" s="1"/>
  <c r="E100" s="1"/>
  <c r="F102"/>
  <c r="F101" s="1"/>
  <c r="F100" s="1"/>
  <c r="G99"/>
  <c r="F99"/>
  <c r="G98"/>
  <c r="G97" s="1"/>
  <c r="F98"/>
  <c r="E98"/>
  <c r="E97" s="1"/>
  <c r="F97"/>
  <c r="G96"/>
  <c r="F96"/>
  <c r="G95"/>
  <c r="G94" s="1"/>
  <c r="F95"/>
  <c r="E95"/>
  <c r="E94" s="1"/>
  <c r="F94"/>
  <c r="G93"/>
  <c r="F93"/>
  <c r="G92"/>
  <c r="G91" s="1"/>
  <c r="F92"/>
  <c r="E92"/>
  <c r="E91" s="1"/>
  <c r="F91"/>
  <c r="G90"/>
  <c r="F90"/>
  <c r="G89"/>
  <c r="G88" s="1"/>
  <c r="G87" s="1"/>
  <c r="G86" s="1"/>
  <c r="F89"/>
  <c r="E89"/>
  <c r="E88" s="1"/>
  <c r="E87" s="1"/>
  <c r="E86" s="1"/>
  <c r="F88"/>
  <c r="F87" s="1"/>
  <c r="F86" s="1"/>
  <c r="G85"/>
  <c r="F85"/>
  <c r="G84"/>
  <c r="F84"/>
  <c r="E84"/>
  <c r="G83"/>
  <c r="G82" s="1"/>
  <c r="G81" s="1"/>
  <c r="G80" s="1"/>
  <c r="G79" s="1"/>
  <c r="F82"/>
  <c r="F81" s="1"/>
  <c r="F80" s="1"/>
  <c r="F79" s="1"/>
  <c r="E82"/>
  <c r="E81"/>
  <c r="E80" s="1"/>
  <c r="E79" s="1"/>
  <c r="F78"/>
  <c r="G78" s="1"/>
  <c r="G77" s="1"/>
  <c r="G76" s="1"/>
  <c r="G75" s="1"/>
  <c r="G74" s="1"/>
  <c r="F77"/>
  <c r="F76" s="1"/>
  <c r="F75" s="1"/>
  <c r="F74" s="1"/>
  <c r="E77"/>
  <c r="E76"/>
  <c r="E75" s="1"/>
  <c r="E74" s="1"/>
  <c r="F73"/>
  <c r="G73" s="1"/>
  <c r="G72" s="1"/>
  <c r="G71" s="1"/>
  <c r="E72"/>
  <c r="E71"/>
  <c r="F70"/>
  <c r="G70" s="1"/>
  <c r="G69" s="1"/>
  <c r="E69"/>
  <c r="F68"/>
  <c r="G67"/>
  <c r="G66" s="1"/>
  <c r="F67"/>
  <c r="E67"/>
  <c r="E66" s="1"/>
  <c r="E65" s="1"/>
  <c r="E64" s="1"/>
  <c r="F66"/>
  <c r="G63"/>
  <c r="F63"/>
  <c r="G62"/>
  <c r="G61" s="1"/>
  <c r="G60" s="1"/>
  <c r="G59" s="1"/>
  <c r="F62"/>
  <c r="E62"/>
  <c r="E61" s="1"/>
  <c r="E60" s="1"/>
  <c r="E59" s="1"/>
  <c r="F61"/>
  <c r="F60" s="1"/>
  <c r="F59" s="1"/>
  <c r="G58"/>
  <c r="F58"/>
  <c r="G57"/>
  <c r="G56" s="1"/>
  <c r="G55" s="1"/>
  <c r="F57"/>
  <c r="E57"/>
  <c r="E56" s="1"/>
  <c r="E55" s="1"/>
  <c r="F56"/>
  <c r="F55" s="1"/>
  <c r="F54"/>
  <c r="G54" s="1"/>
  <c r="G53" s="1"/>
  <c r="G52" s="1"/>
  <c r="F53"/>
  <c r="F52" s="1"/>
  <c r="E53"/>
  <c r="E52"/>
  <c r="F51"/>
  <c r="G51" s="1"/>
  <c r="G50" s="1"/>
  <c r="G49" s="1"/>
  <c r="G48" s="1"/>
  <c r="F50"/>
  <c r="F49" s="1"/>
  <c r="F48" s="1"/>
  <c r="E50"/>
  <c r="E49"/>
  <c r="E48" s="1"/>
  <c r="G47"/>
  <c r="F47"/>
  <c r="G46"/>
  <c r="G45" s="1"/>
  <c r="G44" s="1"/>
  <c r="F46"/>
  <c r="E46"/>
  <c r="E45" s="1"/>
  <c r="E44" s="1"/>
  <c r="F45"/>
  <c r="F44" s="1"/>
  <c r="F43"/>
  <c r="G43" s="1"/>
  <c r="G42" s="1"/>
  <c r="G41" s="1"/>
  <c r="F42"/>
  <c r="F41" s="1"/>
  <c r="E42"/>
  <c r="E41"/>
  <c r="F40"/>
  <c r="G40" s="1"/>
  <c r="G39" s="1"/>
  <c r="G38" s="1"/>
  <c r="F39"/>
  <c r="F38" s="1"/>
  <c r="E39"/>
  <c r="E38"/>
  <c r="F37"/>
  <c r="G37" s="1"/>
  <c r="G36" s="1"/>
  <c r="G35" s="1"/>
  <c r="F36"/>
  <c r="F35" s="1"/>
  <c r="E36"/>
  <c r="E35"/>
  <c r="F34"/>
  <c r="G34" s="1"/>
  <c r="G33" s="1"/>
  <c r="G32" s="1"/>
  <c r="G31" s="1"/>
  <c r="G30" s="1"/>
  <c r="F33"/>
  <c r="F32" s="1"/>
  <c r="F31" s="1"/>
  <c r="F30" s="1"/>
  <c r="E33"/>
  <c r="E32"/>
  <c r="E31" s="1"/>
  <c r="E30" s="1"/>
  <c r="F29"/>
  <c r="G29" s="1"/>
  <c r="G28" s="1"/>
  <c r="G27" s="1"/>
  <c r="F28"/>
  <c r="F27" s="1"/>
  <c r="E28"/>
  <c r="E27"/>
  <c r="F26"/>
  <c r="G25" s="1"/>
  <c r="G24" s="1"/>
  <c r="F25"/>
  <c r="F24" s="1"/>
  <c r="E25"/>
  <c r="E24"/>
  <c r="F23"/>
  <c r="G23" s="1"/>
  <c r="G22" s="1"/>
  <c r="G21" s="1"/>
  <c r="F22"/>
  <c r="F21" s="1"/>
  <c r="E22"/>
  <c r="E21"/>
  <c r="F20"/>
  <c r="G20" s="1"/>
  <c r="G19" s="1"/>
  <c r="G18" s="1"/>
  <c r="F19"/>
  <c r="F18" s="1"/>
  <c r="E19"/>
  <c r="E18"/>
  <c r="F17"/>
  <c r="G16" s="1"/>
  <c r="G15" s="1"/>
  <c r="F16"/>
  <c r="F15" s="1"/>
  <c r="F14" s="1"/>
  <c r="F13" s="1"/>
  <c r="E16"/>
  <c r="E15"/>
  <c r="E14" s="1"/>
  <c r="E13" s="1"/>
  <c r="F185" i="2" l="1"/>
  <c r="F184" s="1"/>
  <c r="G188"/>
  <c r="G187" s="1"/>
  <c r="G175"/>
  <c r="G174" s="1"/>
  <c r="G170" s="1"/>
  <c r="G169" s="1"/>
  <c r="G177"/>
  <c r="G176" s="1"/>
  <c r="F114"/>
  <c r="F113" s="1"/>
  <c r="F111"/>
  <c r="F110" s="1"/>
  <c r="F106" s="1"/>
  <c r="F105" s="1"/>
  <c r="F203"/>
  <c r="G202"/>
  <c r="G201" s="1"/>
  <c r="G200" s="1"/>
  <c r="E170"/>
  <c r="E169" s="1"/>
  <c r="F50"/>
  <c r="F49" s="1"/>
  <c r="F53"/>
  <c r="F52" s="1"/>
  <c r="F57"/>
  <c r="F56" s="1"/>
  <c r="F55" s="1"/>
  <c r="E48"/>
  <c r="F62"/>
  <c r="F61" s="1"/>
  <c r="F60" s="1"/>
  <c r="F59" s="1"/>
  <c r="F19"/>
  <c r="F18" s="1"/>
  <c r="F22"/>
  <c r="F21" s="1"/>
  <c r="F14" s="1"/>
  <c r="F13" s="1"/>
  <c r="G80"/>
  <c r="G79" s="1"/>
  <c r="G30"/>
  <c r="G48"/>
  <c r="G65"/>
  <c r="G64" s="1"/>
  <c r="G106"/>
  <c r="G105" s="1"/>
  <c r="F122"/>
  <c r="F121" s="1"/>
  <c r="F120" s="1"/>
  <c r="F119" s="1"/>
  <c r="F141"/>
  <c r="E140"/>
  <c r="F218"/>
  <c r="G14"/>
  <c r="G13" s="1"/>
  <c r="G120"/>
  <c r="G119" s="1"/>
  <c r="F244"/>
  <c r="F252"/>
  <c r="F163"/>
  <c r="F162" s="1"/>
  <c r="F156" s="1"/>
  <c r="F155" s="1"/>
  <c r="E106"/>
  <c r="E105" s="1"/>
  <c r="F33"/>
  <c r="F32" s="1"/>
  <c r="F31" s="1"/>
  <c r="F30" s="1"/>
  <c r="F237"/>
  <c r="F193"/>
  <c r="F192" s="1"/>
  <c r="F177" s="1"/>
  <c r="F176" s="1"/>
  <c r="F168" s="1"/>
  <c r="F255"/>
  <c r="F254" s="1"/>
  <c r="J232"/>
  <c r="F235"/>
  <c r="F234" s="1"/>
  <c r="G207"/>
  <c r="F172"/>
  <c r="F171" s="1"/>
  <c r="F170" s="1"/>
  <c r="F169" s="1"/>
  <c r="F144"/>
  <c r="F143" s="1"/>
  <c r="F140" s="1"/>
  <c r="G149"/>
  <c r="G148" s="1"/>
  <c r="G147"/>
  <c r="G146" s="1"/>
  <c r="F196"/>
  <c r="E195"/>
  <c r="E14"/>
  <c r="E13" s="1"/>
  <c r="F226"/>
  <c r="F225" s="1"/>
  <c r="F208"/>
  <c r="F207" s="1"/>
  <c r="F213"/>
  <c r="F212" s="1"/>
  <c r="F202" s="1"/>
  <c r="F201" s="1"/>
  <c r="F200" s="1"/>
  <c r="F188" i="1"/>
  <c r="F187" s="1"/>
  <c r="F236"/>
  <c r="F235" s="1"/>
  <c r="F252"/>
  <c r="F251" s="1"/>
  <c r="G14"/>
  <c r="G13" s="1"/>
  <c r="E156"/>
  <c r="E155" s="1"/>
  <c r="F156"/>
  <c r="F155" s="1"/>
  <c r="F164"/>
  <c r="F163" s="1"/>
  <c r="G200"/>
  <c r="G199" s="1"/>
  <c r="G198" s="1"/>
  <c r="G176"/>
  <c r="F177"/>
  <c r="F176" s="1"/>
  <c r="J228"/>
  <c r="F194"/>
  <c r="E193"/>
  <c r="E175"/>
  <c r="E174" s="1"/>
  <c r="E166" s="1"/>
  <c r="G65"/>
  <c r="G64" s="1"/>
  <c r="G120"/>
  <c r="G119" s="1"/>
  <c r="E200"/>
  <c r="E199" s="1"/>
  <c r="E198" s="1"/>
  <c r="F69"/>
  <c r="F65" s="1"/>
  <c r="F64" s="1"/>
  <c r="F72"/>
  <c r="F71" s="1"/>
  <c r="F208"/>
  <c r="F205" s="1"/>
  <c r="F214"/>
  <c r="F213" s="1"/>
  <c r="F222"/>
  <c r="F221" s="1"/>
  <c r="E168" i="2" l="1"/>
  <c r="E265" s="1"/>
  <c r="G168"/>
  <c r="G265" s="1"/>
  <c r="F265"/>
  <c r="F48"/>
  <c r="G196"/>
  <c r="G195" s="1"/>
  <c r="F195"/>
  <c r="F200" i="1"/>
  <c r="F199" s="1"/>
  <c r="F198" s="1"/>
  <c r="E255"/>
  <c r="G194"/>
  <c r="G193" s="1"/>
  <c r="G175" s="1"/>
  <c r="G174" s="1"/>
  <c r="G166" s="1"/>
  <c r="G255" s="1"/>
  <c r="F193"/>
  <c r="F175" s="1"/>
  <c r="F174" s="1"/>
  <c r="F166" s="1"/>
  <c r="F255" l="1"/>
</calcChain>
</file>

<file path=xl/sharedStrings.xml><?xml version="1.0" encoding="utf-8"?>
<sst xmlns="http://schemas.openxmlformats.org/spreadsheetml/2006/main" count="1754" uniqueCount="297">
  <si>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</si>
  <si>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</si>
  <si>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</si>
  <si>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</si>
  <si>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проект</t>
  </si>
  <si>
    <t>от ____2019 г №_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</si>
  <si>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</si>
  <si>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 2020 год и плановый период 2021-2022 годов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</si>
  <si>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</si>
  <si>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</si>
  <si>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</si>
  <si>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</si>
  <si>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</si>
  <si>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</si>
  <si>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</si>
  <si>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</si>
  <si>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</si>
  <si>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</si>
  <si>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</si>
  <si>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</si>
  <si>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</si>
  <si>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01 0 01 00000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</si>
  <si>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</si>
  <si>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0 1 0 01 10010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</si>
  <si>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</si>
  <si>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</si>
  <si>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</si>
  <si>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</si>
  <si>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</si>
  <si>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</si>
  <si>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</si>
  <si>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</si>
  <si>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 1 0 01 S0140</t>
  </si>
  <si>
    <t>Расходы за счет резервного фонда администрации Волховского муниципального района</t>
  </si>
  <si>
    <t>0 1 0 01 60660</t>
  </si>
  <si>
    <t>02 0 00 00000</t>
  </si>
  <si>
    <t>Основное мероприятие;"Установка открытой сцены 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</si>
  <si>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</si>
  <si>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</si>
  <si>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</si>
  <si>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</si>
  <si>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</si>
  <si>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</si>
  <si>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</si>
  <si>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</si>
  <si>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</si>
  <si>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</si>
  <si>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</si>
  <si>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</si>
  <si>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</si>
  <si>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</si>
  <si>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</si>
  <si>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</si>
  <si>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</si>
  <si>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</si>
  <si>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</si>
  <si>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</si>
  <si>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</si>
  <si>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</si>
  <si>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</si>
  <si>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</si>
  <si>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</si>
  <si>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</si>
  <si>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S4390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</si>
  <si>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</si>
  <si>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</si>
  <si>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</si>
  <si>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</si>
  <si>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</si>
  <si>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</si>
  <si>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</si>
  <si>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</si>
  <si>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</si>
  <si>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</si>
  <si>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</si>
  <si>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</si>
  <si>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</si>
  <si>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</si>
  <si>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</si>
  <si>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</si>
  <si>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</si>
  <si>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</si>
  <si>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</si>
  <si>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</si>
  <si>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</si>
  <si>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</si>
  <si>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</si>
  <si>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</si>
  <si>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</si>
  <si>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</si>
  <si>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</si>
  <si>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</si>
  <si>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</si>
  <si>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</si>
  <si>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</si>
  <si>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</si>
  <si>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</si>
  <si>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</si>
  <si>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</si>
  <si>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</si>
  <si>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</si>
  <si>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</si>
  <si>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</si>
  <si>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</si>
  <si>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</si>
  <si>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>Основное мероприятие "Благоустройство общественных территорий""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</si>
  <si>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</si>
  <si>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</si>
  <si>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</si>
  <si>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</si>
  <si>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</si>
  <si>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</si>
  <si>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</si>
  <si>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</si>
  <si>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 xml:space="preserve">Мероприятие по усилению антитеррористической защищенности объектов социальной сферы </t>
  </si>
  <si>
    <t>07 0 01 10070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</si>
  <si>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</si>
  <si>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</si>
  <si>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</si>
  <si>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>Основное мероприятие "Предоставление муниципальным бюджетным учреждениям субсидий на выполнение муниципального задания и иные цели"</t>
  </si>
  <si>
    <t>08 0 01 00000</t>
  </si>
  <si>
    <t xml:space="preserve">Предоставление муниципальным бюджетным учреждениям субсидий на выполнение муниципального задания </t>
  </si>
  <si>
    <t>08 0 01 00170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</si>
  <si>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</si>
  <si>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</si>
  <si>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</si>
  <si>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</si>
  <si>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08 0 01 72020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</si>
  <si>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</si>
  <si>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</si>
  <si>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08 0 01 S0360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</si>
  <si>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</si>
  <si>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</si>
  <si>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</si>
  <si>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</si>
  <si>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</si>
  <si>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</si>
  <si>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</si>
  <si>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</si>
  <si>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</si>
  <si>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</si>
  <si>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</si>
  <si>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</si>
  <si>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</si>
  <si>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</si>
  <si>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</si>
  <si>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</si>
  <si>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</si>
  <si>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</si>
  <si>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</si>
  <si>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</si>
  <si>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</si>
  <si>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</si>
  <si>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 xml:space="preserve">Основное мероприятие "Организация площадок для сбора ТКО с установкой  контейнеров в д.Хотово
</t>
  </si>
  <si>
    <t>14 0 01 00000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</si>
  <si>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</si>
  <si>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01 S4770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</si>
  <si>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</si>
  <si>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</si>
  <si>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14 0 02 S4770</t>
  </si>
  <si>
    <t>Муниципальная программа  «Переселение граждан из аварийного жилищного фонда»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</si>
  <si>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</si>
  <si>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</si>
  <si>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</si>
  <si>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 xml:space="preserve">Обеспечение устойчивого сокращения непригодного для проживания жилого фонда </t>
  </si>
  <si>
    <t>15 0 F3 6748S</t>
  </si>
  <si>
    <t>Капитальные вложения в объекты государственной (муниципальной) собственности</t>
  </si>
  <si>
    <t>Жилищное хозяйство</t>
  </si>
  <si>
    <t>0501</t>
  </si>
  <si>
    <t>15 0 F3 67483</t>
  </si>
  <si>
    <t>15 0 F3 67484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</si>
  <si>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</si>
  <si>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</si>
  <si>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</si>
  <si>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</si>
  <si>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</si>
  <si>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</si>
  <si>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</si>
  <si>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</si>
  <si>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</si>
  <si>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</si>
  <si>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</si>
  <si>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</si>
  <si>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</si>
  <si>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</si>
  <si>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</si>
  <si>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</si>
  <si>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</si>
  <si>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</si>
  <si>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</si>
  <si>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</si>
  <si>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</si>
  <si>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</si>
  <si>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</si>
  <si>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</si>
  <si>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</si>
  <si>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</si>
  <si>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</si>
  <si>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</si>
  <si>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</si>
  <si>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</si>
  <si>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</si>
  <si>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</si>
  <si>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</si>
  <si>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</si>
  <si>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</si>
  <si>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</si>
  <si>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</si>
  <si>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</si>
  <si>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</si>
  <si>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</si>
  <si>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</si>
  <si>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</si>
  <si>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</si>
  <si>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</si>
  <si>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</si>
  <si>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</si>
  <si>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</si>
  <si>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</si>
  <si>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</si>
  <si>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</si>
  <si>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</si>
  <si>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</si>
  <si>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</si>
  <si>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</si>
  <si>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</si>
  <si>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</si>
  <si>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</si>
  <si>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</si>
  <si>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</si>
  <si>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</si>
  <si>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</si>
  <si>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</si>
  <si>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</si>
  <si>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</si>
  <si>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</si>
  <si>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</si>
  <si>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</si>
  <si>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</si>
  <si>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</si>
  <si>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68 9 01 60660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</si>
  <si>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</si>
  <si>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</si>
  <si>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</si>
  <si>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</si>
  <si>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</si>
  <si>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</si>
  <si>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</si>
  <si>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</si>
  <si>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</si>
  <si>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</si>
  <si>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</si>
  <si>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</si>
  <si>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</si>
  <si>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</si>
  <si>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Условно утвржденные расходы</t>
  </si>
  <si>
    <t>Муниципальная программа "Развитие культуры в муниципальном образовании Вындиноостровское сельское поселение   на 2019-2021 годы"</t>
  </si>
  <si>
    <t>Муниципальная программа "Развитие культуры в муниципальном образовании Вындиноостровское сельское поселение   на 2019-2021 г"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</si>
  <si>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</si>
  <si>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</si>
  <si>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</si>
  <si>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</si>
  <si>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</si>
  <si>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Основное мероприятие;"Ремонт асфальтового покрытия придомовой территории  д. Вындин Остров, ул.Центральная у дома №13"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</si>
  <si>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2021-2023 годы.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</si>
  <si>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</si>
  <si>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на 2021 год и плановый период 2022-2023 годов</t>
  </si>
  <si>
    <t xml:space="preserve">Основное мероприятие "Обустройство детской площадки в дер. Теребочево"
</t>
  </si>
  <si>
    <t xml:space="preserve">Основное мероприятие "Ремонт щебеночного покрытия  автомобильной дороги  д.Чажешно , ул. Левобережная, Волховского района Ленинградской области" </t>
  </si>
  <si>
    <t>0 409</t>
  </si>
  <si>
    <t>Основное мероприятие;"Обустройство открытой площадки для отдыха в д. Вындин Остров"</t>
  </si>
  <si>
    <t>Социальное обеспечение  населения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</si>
  <si>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</si>
  <si>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Социальные выплаты гражданам , кроме публичных нормативных социальных выплат</t>
  </si>
  <si>
    <t>16 0 01 L4970</t>
  </si>
  <si>
    <t>от 21.12 .2020 г №45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</si>
  <si>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</t>
  </si>
  <si>
    <t>1004</t>
  </si>
  <si>
    <t>08 0 01 S4840</t>
  </si>
  <si>
    <t>Cубсидия на поддержкуразвития общественной инфраструктуры муниципального значения</t>
  </si>
  <si>
    <t>05 0 01 S4310</t>
  </si>
  <si>
    <t>16 0 00 00000</t>
  </si>
  <si>
    <t>16 0 01 00000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</si>
  <si>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</si>
  <si>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</si>
  <si>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0 1 0 01 S4200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</si>
  <si>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</si>
  <si>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68 9 01 60300</t>
  </si>
  <si>
    <t>в ред.  от 13.07.2021г №26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</si>
  <si>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</si>
  <si>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</si>
  <si>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17 0 00 00000</t>
  </si>
  <si>
    <t>17 0 01 00000</t>
  </si>
  <si>
    <t>17 0 01 S4960</t>
  </si>
  <si>
    <t>На подготовку и выполнения прочих работ по содержанию дорог местного значения  в рамках непрограммных расходов</t>
  </si>
  <si>
    <t>Оснащение мест (площадок)накопления твердых коммунальных отходов емкостями для накопления</t>
  </si>
  <si>
    <t>в ред.  от21.10.2021г №44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</si>
</sst>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35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1"/>
    </font>
    <font>
      <sz val="14"/>
      <name val="Times New Roman"/>
      <family val="1"/>
      <charset val="1"/>
    </font>
    <font>
      <sz val="14"/>
      <color rgb="FF800000"/>
      <name val="Times New Roman"/>
      <family val="1"/>
      <charset val="1"/>
    </font>
    <font>
      <sz val="14"/>
      <color rgb="FFFF4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4"/>
      <color rgb="FFFF4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4"/>
      <color rgb="FFC9211E"/>
      <name val="Times New Roman"/>
      <family val="1"/>
      <charset val="1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3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5" fillId="3" borderId="2" xfId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0" fontId="0" fillId="0" borderId="0" xfId="0" applyFont="1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5" fillId="0" borderId="2" xfId="0" applyFont="1" applyBorder="1" applyAlignment="1">
      <alignment horizontal="left" vertical="center" wrapText="1"/>
    </xf>
    <xf numFmtId="49" fontId="1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64" fontId="2" fillId="4" borderId="3" xfId="0" applyNumberFormat="1" applyFont="1" applyFill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4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 applyProtection="1">
      <alignment horizontal="left" vertical="center" wrapText="1"/>
    </xf>
    <xf numFmtId="164" fontId="18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164" fontId="7" fillId="4" borderId="2" xfId="0" applyNumberFormat="1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9" fillId="0" borderId="8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vertical="center"/>
    </xf>
    <xf numFmtId="0" fontId="2" fillId="0" borderId="2" xfId="0" applyFont="1" applyBorder="1"/>
    <xf numFmtId="0" fontId="3" fillId="2" borderId="2" xfId="0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164" fontId="2" fillId="5" borderId="2" xfId="0" applyNumberFormat="1" applyFont="1" applyFill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164" fontId="23" fillId="0" borderId="0" xfId="0" applyNumberFormat="1" applyFont="1" applyAlignment="1">
      <alignment horizontal="right" vertical="center"/>
    </xf>
    <xf numFmtId="164" fontId="24" fillId="0" borderId="2" xfId="0" applyNumberFormat="1" applyFont="1" applyBorder="1" applyAlignment="1">
      <alignment horizontal="center" vertical="center" wrapText="1"/>
    </xf>
    <xf numFmtId="1" fontId="24" fillId="0" borderId="2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1" fontId="25" fillId="0" borderId="2" xfId="0" applyNumberFormat="1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 applyProtection="1">
      <alignment horizontal="left" vertical="center" wrapText="1"/>
    </xf>
    <xf numFmtId="3" fontId="25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164" fontId="25" fillId="0" borderId="2" xfId="0" applyNumberFormat="1" applyFont="1" applyBorder="1" applyAlignment="1">
      <alignment horizontal="right" vertical="center"/>
    </xf>
    <xf numFmtId="0" fontId="25" fillId="0" borderId="2" xfId="0" applyFont="1" applyFill="1" applyBorder="1" applyAlignment="1">
      <alignment horizontal="center" vertical="center"/>
    </xf>
    <xf numFmtId="164" fontId="27" fillId="0" borderId="2" xfId="0" applyNumberFormat="1" applyFont="1" applyBorder="1" applyAlignment="1">
      <alignment vertical="center"/>
    </xf>
    <xf numFmtId="0" fontId="26" fillId="0" borderId="2" xfId="1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164" fontId="25" fillId="0" borderId="2" xfId="0" applyNumberFormat="1" applyFont="1" applyBorder="1" applyAlignment="1">
      <alignment vertical="center"/>
    </xf>
    <xf numFmtId="0" fontId="25" fillId="0" borderId="2" xfId="0" applyFont="1" applyFill="1" applyBorder="1" applyAlignment="1">
      <alignment horizontal="left" vertical="center" wrapText="1"/>
    </xf>
    <xf numFmtId="164" fontId="25" fillId="4" borderId="2" xfId="0" applyNumberFormat="1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164" fontId="24" fillId="0" borderId="2" xfId="0" applyNumberFormat="1" applyFont="1" applyBorder="1" applyAlignment="1">
      <alignment vertical="center"/>
    </xf>
    <xf numFmtId="0" fontId="25" fillId="0" borderId="2" xfId="0" applyFont="1" applyFill="1" applyBorder="1" applyAlignment="1">
      <alignment wrapText="1"/>
    </xf>
    <xf numFmtId="49" fontId="25" fillId="0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/>
    <xf numFmtId="49" fontId="24" fillId="0" borderId="2" xfId="0" applyNumberFormat="1" applyFont="1" applyFill="1" applyBorder="1" applyAlignment="1">
      <alignment horizontal="center" vertical="center"/>
    </xf>
    <xf numFmtId="164" fontId="29" fillId="0" borderId="2" xfId="0" applyNumberFormat="1" applyFont="1" applyBorder="1" applyAlignment="1">
      <alignment vertical="center"/>
    </xf>
    <xf numFmtId="0" fontId="25" fillId="0" borderId="8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164" fontId="29" fillId="0" borderId="8" xfId="0" applyNumberFormat="1" applyFont="1" applyBorder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vertical="center"/>
    </xf>
    <xf numFmtId="0" fontId="25" fillId="0" borderId="1" xfId="0" applyFont="1" applyFill="1" applyBorder="1" applyAlignment="1">
      <alignment vertical="center" wrapText="1"/>
    </xf>
    <xf numFmtId="164" fontId="29" fillId="0" borderId="1" xfId="0" applyNumberFormat="1" applyFont="1" applyBorder="1" applyAlignment="1">
      <alignment vertical="center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164" fontId="25" fillId="4" borderId="3" xfId="0" applyNumberFormat="1" applyFont="1" applyFill="1" applyBorder="1" applyAlignment="1">
      <alignment vertical="center"/>
    </xf>
    <xf numFmtId="164" fontId="25" fillId="0" borderId="3" xfId="0" applyNumberFormat="1" applyFont="1" applyBorder="1" applyAlignment="1">
      <alignment vertical="center"/>
    </xf>
    <xf numFmtId="0" fontId="24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center" vertical="center"/>
    </xf>
    <xf numFmtId="164" fontId="24" fillId="0" borderId="8" xfId="0" applyNumberFormat="1" applyFont="1" applyBorder="1" applyAlignment="1">
      <alignment vertical="center"/>
    </xf>
    <xf numFmtId="0" fontId="25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164" fontId="24" fillId="0" borderId="1" xfId="0" applyNumberFormat="1" applyFont="1" applyBorder="1" applyAlignment="1">
      <alignment vertical="center"/>
    </xf>
    <xf numFmtId="0" fontId="24" fillId="0" borderId="1" xfId="0" applyFont="1" applyFill="1" applyBorder="1" applyAlignment="1">
      <alignment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vertical="center"/>
    </xf>
    <xf numFmtId="0" fontId="24" fillId="0" borderId="2" xfId="0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4" fontId="25" fillId="0" borderId="8" xfId="0" applyNumberFormat="1" applyFont="1" applyBorder="1" applyAlignment="1">
      <alignment vertical="center"/>
    </xf>
    <xf numFmtId="0" fontId="26" fillId="0" borderId="7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 applyProtection="1">
      <alignment horizontal="center" vertical="center" wrapText="1"/>
    </xf>
    <xf numFmtId="165" fontId="25" fillId="0" borderId="2" xfId="0" applyNumberFormat="1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49" fontId="25" fillId="0" borderId="4" xfId="0" applyNumberFormat="1" applyFont="1" applyFill="1" applyBorder="1" applyAlignment="1">
      <alignment horizontal="left" vertical="center" wrapText="1"/>
    </xf>
    <xf numFmtId="0" fontId="26" fillId="0" borderId="5" xfId="1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center" vertical="center"/>
    </xf>
    <xf numFmtId="164" fontId="31" fillId="0" borderId="2" xfId="0" applyNumberFormat="1" applyFont="1" applyBorder="1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6" fillId="0" borderId="2" xfId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center" vertical="center"/>
    </xf>
    <xf numFmtId="164" fontId="24" fillId="0" borderId="2" xfId="0" applyNumberFormat="1" applyFont="1" applyBorder="1" applyAlignment="1">
      <alignment horizontal="right" vertical="center"/>
    </xf>
    <xf numFmtId="164" fontId="25" fillId="0" borderId="2" xfId="0" applyNumberFormat="1" applyFont="1" applyFill="1" applyBorder="1" applyAlignment="1">
      <alignment vertical="center"/>
    </xf>
    <xf numFmtId="164" fontId="29" fillId="0" borderId="2" xfId="0" applyNumberFormat="1" applyFont="1" applyFill="1" applyBorder="1" applyAlignment="1">
      <alignment vertical="center"/>
    </xf>
    <xf numFmtId="49" fontId="32" fillId="0" borderId="9" xfId="0" applyNumberFormat="1" applyFont="1" applyBorder="1" applyAlignment="1" applyProtection="1">
      <alignment horizontal="left" vertical="center" wrapText="1"/>
    </xf>
    <xf numFmtId="49" fontId="32" fillId="0" borderId="1" xfId="0" applyNumberFormat="1" applyFont="1" applyBorder="1" applyAlignment="1" applyProtection="1">
      <alignment horizontal="left" vertical="center" wrapText="1"/>
    </xf>
    <xf numFmtId="49" fontId="32" fillId="0" borderId="10" xfId="0" applyNumberFormat="1" applyFont="1" applyBorder="1" applyAlignment="1" applyProtection="1">
      <alignment horizontal="center" vertical="center" wrapText="1"/>
    </xf>
    <xf numFmtId="164" fontId="31" fillId="0" borderId="2" xfId="0" applyNumberFormat="1" applyFont="1" applyFill="1" applyBorder="1" applyAlignment="1">
      <alignment vertical="center"/>
    </xf>
    <xf numFmtId="164" fontId="24" fillId="0" borderId="2" xfId="0" applyNumberFormat="1" applyFont="1" applyFill="1" applyBorder="1" applyAlignment="1">
      <alignment vertical="center"/>
    </xf>
    <xf numFmtId="164" fontId="29" fillId="0" borderId="8" xfId="0" applyNumberFormat="1" applyFont="1" applyFill="1" applyBorder="1" applyAlignment="1">
      <alignment vertical="center"/>
    </xf>
    <xf numFmtId="164" fontId="25" fillId="0" borderId="3" xfId="0" applyNumberFormat="1" applyFont="1" applyFill="1" applyBorder="1" applyAlignment="1">
      <alignment vertical="center"/>
    </xf>
    <xf numFmtId="164" fontId="27" fillId="0" borderId="2" xfId="0" applyNumberFormat="1" applyFont="1" applyFill="1" applyBorder="1" applyAlignment="1">
      <alignment vertical="center"/>
    </xf>
    <xf numFmtId="164" fontId="24" fillId="0" borderId="8" xfId="0" applyNumberFormat="1" applyFont="1" applyFill="1" applyBorder="1" applyAlignment="1">
      <alignment vertical="center"/>
    </xf>
    <xf numFmtId="164" fontId="25" fillId="0" borderId="1" xfId="0" applyNumberFormat="1" applyFont="1" applyFill="1" applyBorder="1" applyAlignment="1">
      <alignment vertical="center"/>
    </xf>
    <xf numFmtId="164" fontId="29" fillId="0" borderId="1" xfId="0" applyNumberFormat="1" applyFont="1" applyFill="1" applyBorder="1" applyAlignment="1">
      <alignment vertical="center"/>
    </xf>
    <xf numFmtId="164" fontId="24" fillId="0" borderId="1" xfId="0" applyNumberFormat="1" applyFont="1" applyFill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0" fontId="32" fillId="0" borderId="11" xfId="1" applyFont="1" applyFill="1" applyBorder="1" applyAlignment="1">
      <alignment horizontal="left" vertical="center" wrapText="1"/>
    </xf>
    <xf numFmtId="49" fontId="32" fillId="0" borderId="11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wrapText="1"/>
    </xf>
    <xf numFmtId="0" fontId="34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164" fontId="34" fillId="0" borderId="2" xfId="0" applyNumberFormat="1" applyFont="1" applyFill="1" applyBorder="1" applyAlignment="1">
      <alignment vertical="center"/>
    </xf>
    <xf numFmtId="49" fontId="33" fillId="0" borderId="2" xfId="0" applyNumberFormat="1" applyFont="1" applyFill="1" applyBorder="1" applyAlignment="1" applyProtection="1">
      <alignment horizontal="left" vertical="center" wrapText="1"/>
    </xf>
    <xf numFmtId="0" fontId="26" fillId="0" borderId="2" xfId="1" applyNumberFormat="1" applyFont="1" applyFill="1" applyBorder="1" applyAlignment="1">
      <alignment horizontal="left" vertical="center" wrapText="1"/>
    </xf>
    <xf numFmtId="49" fontId="26" fillId="0" borderId="11" xfId="0" applyNumberFormat="1" applyFont="1" applyFill="1" applyBorder="1" applyAlignment="1">
      <alignment horizontal="left" vertical="center" wrapText="1"/>
    </xf>
    <xf numFmtId="164" fontId="24" fillId="0" borderId="2" xfId="0" applyNumberFormat="1" applyFont="1" applyFill="1" applyBorder="1" applyAlignment="1">
      <alignment horizontal="right" vertical="center" wrapText="1"/>
    </xf>
    <xf numFmtId="164" fontId="26" fillId="0" borderId="2" xfId="0" applyNumberFormat="1" applyFont="1" applyFill="1" applyBorder="1" applyAlignment="1">
      <alignment vertical="center"/>
    </xf>
    <xf numFmtId="0" fontId="3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164" fontId="25" fillId="5" borderId="2" xfId="0" applyNumberFormat="1" applyFont="1" applyFill="1" applyBorder="1" applyAlignment="1">
      <alignment vertical="center"/>
    </xf>
    <xf numFmtId="49" fontId="26" fillId="0" borderId="12" xfId="0" applyNumberFormat="1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/>
    </xf>
    <xf numFmtId="164" fontId="25" fillId="0" borderId="7" xfId="0" applyNumberFormat="1" applyFont="1" applyFill="1" applyBorder="1" applyAlignment="1">
      <alignment vertical="center"/>
    </xf>
    <xf numFmtId="49" fontId="26" fillId="0" borderId="13" xfId="0" applyNumberFormat="1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vertical="center"/>
    </xf>
    <xf numFmtId="0" fontId="33" fillId="0" borderId="0" xfId="0" applyFont="1" applyFill="1" applyAlignment="1">
      <alignment wrapText="1"/>
    </xf>
    <xf numFmtId="0" fontId="32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2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70"/>
  <sheetViews>
    <sheetView tabSelected="1" view="pageBreakPreview" topLeftCell="A247" zoomScale="60" zoomScaleNormal="75" workbookViewId="0">
      <selection activeCell="E262" sqref="E262"/>
    </sheetView>
  </sheetViews>
  <sheetFormatPr defaultColWidth="9.109375" defaultRowHeight="18"/>
  <cols>
    <col min="1" max="1" width="78" style="1" customWidth="1"/>
    <col min="2" max="2" width="26" style="215" customWidth="1"/>
    <col min="3" max="3" width="8.5546875" style="215" customWidth="1"/>
    <col min="4" max="4" width="13.44140625" style="215" customWidth="1"/>
    <col min="5" max="5" width="22" style="3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4" customWidth="1"/>
    <col min="1026" max="16384" width="9.109375" style="104"/>
  </cols>
  <sheetData>
    <row r="1" spans="1:7" s="1" customFormat="1" ht="21">
      <c r="B1" s="215"/>
      <c r="C1" s="215"/>
      <c r="D1" s="109"/>
      <c r="E1" s="110" t="s">
        <v>0</v>
      </c>
    </row>
    <row r="2" spans="1:7" s="1" customFormat="1" ht="21">
      <c r="A2" s="5"/>
      <c r="B2" s="215"/>
      <c r="C2" s="215"/>
      <c r="D2" s="109"/>
      <c r="E2" s="110" t="s">
        <v>1</v>
      </c>
    </row>
    <row r="3" spans="1:7" s="1" customFormat="1" ht="21">
      <c r="A3" s="5"/>
      <c r="B3" s="215"/>
      <c r="C3" s="215"/>
      <c r="D3" s="109"/>
      <c r="E3" s="110" t="s">
        <v>2</v>
      </c>
    </row>
    <row r="4" spans="1:7" s="1" customFormat="1" ht="21">
      <c r="A4" s="5"/>
      <c r="B4" s="215"/>
      <c r="C4" s="215"/>
      <c r="D4" s="109"/>
      <c r="E4" s="110" t="s">
        <v>3</v>
      </c>
    </row>
    <row r="5" spans="1:7" s="1" customFormat="1" ht="21">
      <c r="A5" s="5"/>
      <c r="B5" s="215"/>
      <c r="C5" s="215"/>
      <c r="D5" s="109"/>
      <c r="E5" s="110" t="s">
        <v>275</v>
      </c>
    </row>
    <row r="6" spans="1:7" s="1" customFormat="1">
      <c r="A6" s="5"/>
      <c r="B6" s="215"/>
      <c r="C6" s="6"/>
      <c r="D6" s="228" t="s">
        <v>296</v>
      </c>
      <c r="E6" s="228"/>
    </row>
    <row r="7" spans="1:7" s="1" customFormat="1" ht="100.5" customHeight="1">
      <c r="A7" s="229" t="s">
        <v>6</v>
      </c>
      <c r="B7" s="229"/>
      <c r="C7" s="229"/>
      <c r="D7" s="229"/>
      <c r="E7" s="229"/>
    </row>
    <row r="8" spans="1:7" s="1" customFormat="1" ht="20.399999999999999">
      <c r="A8" s="230" t="s">
        <v>266</v>
      </c>
      <c r="B8" s="230"/>
      <c r="C8" s="230"/>
      <c r="D8" s="230"/>
      <c r="E8" s="230"/>
    </row>
    <row r="9" spans="1:7" s="1" customFormat="1">
      <c r="A9" s="5"/>
      <c r="B9" s="215"/>
      <c r="C9" s="215"/>
      <c r="D9" s="215"/>
      <c r="E9" s="7"/>
    </row>
    <row r="10" spans="1:7" s="1" customFormat="1" ht="73.5" customHeight="1">
      <c r="A10" s="231" t="s">
        <v>8</v>
      </c>
      <c r="B10" s="232" t="s">
        <v>9</v>
      </c>
      <c r="C10" s="232" t="s">
        <v>10</v>
      </c>
      <c r="D10" s="231" t="s">
        <v>11</v>
      </c>
      <c r="E10" s="111" t="s">
        <v>12</v>
      </c>
      <c r="F10" s="111" t="s">
        <v>12</v>
      </c>
      <c r="G10" s="111" t="s">
        <v>12</v>
      </c>
    </row>
    <row r="11" spans="1:7" s="1" customFormat="1" ht="36" customHeight="1">
      <c r="A11" s="231"/>
      <c r="B11" s="232"/>
      <c r="C11" s="232"/>
      <c r="D11" s="231"/>
      <c r="E11" s="112">
        <v>2021</v>
      </c>
      <c r="F11" s="112">
        <v>2022</v>
      </c>
      <c r="G11" s="112">
        <v>2023</v>
      </c>
    </row>
    <row r="12" spans="1:7" s="1" customFormat="1" ht="22.8">
      <c r="A12" s="113" t="s">
        <v>13</v>
      </c>
      <c r="B12" s="113" t="s">
        <v>14</v>
      </c>
      <c r="C12" s="113" t="s">
        <v>15</v>
      </c>
      <c r="D12" s="113" t="s">
        <v>16</v>
      </c>
      <c r="E12" s="114" t="s">
        <v>17</v>
      </c>
      <c r="F12" s="114">
        <v>6</v>
      </c>
      <c r="G12" s="114">
        <v>7</v>
      </c>
    </row>
    <row r="13" spans="1:7" s="1" customFormat="1" ht="145.80000000000001" customHeight="1">
      <c r="A13" s="115" t="s">
        <v>18</v>
      </c>
      <c r="B13" s="116" t="s">
        <v>19</v>
      </c>
      <c r="C13" s="117"/>
      <c r="D13" s="117"/>
      <c r="E13" s="212">
        <f>E14</f>
        <v>1046.2</v>
      </c>
      <c r="F13" s="212">
        <f>F14</f>
        <v>3386</v>
      </c>
      <c r="G13" s="212">
        <f>G14</f>
        <v>44.1</v>
      </c>
    </row>
    <row r="14" spans="1:7" s="1" customFormat="1" ht="85.8" customHeight="1">
      <c r="A14" s="118" t="s">
        <v>20</v>
      </c>
      <c r="B14" s="119" t="s">
        <v>21</v>
      </c>
      <c r="C14" s="120"/>
      <c r="D14" s="120"/>
      <c r="E14" s="121">
        <f>E15+E18+E21+E24+E27</f>
        <v>1046.2</v>
      </c>
      <c r="F14" s="121">
        <f>F15+F18+F21+F24+F27</f>
        <v>3386</v>
      </c>
      <c r="G14" s="121">
        <f>G15+G18+G21+G24+G27</f>
        <v>44.1</v>
      </c>
    </row>
    <row r="15" spans="1:7" s="1" customFormat="1" ht="54.6" customHeight="1">
      <c r="A15" s="203" t="s">
        <v>31</v>
      </c>
      <c r="B15" s="119" t="s">
        <v>23</v>
      </c>
      <c r="C15" s="122"/>
      <c r="D15" s="122"/>
      <c r="E15" s="123">
        <f t="shared" ref="E15:G16" si="0">E16</f>
        <v>347</v>
      </c>
      <c r="F15" s="123">
        <f>F16</f>
        <v>36.5</v>
      </c>
      <c r="G15" s="123">
        <f t="shared" si="0"/>
        <v>0</v>
      </c>
    </row>
    <row r="16" spans="1:7" s="1" customFormat="1" ht="57.6" customHeight="1">
      <c r="A16" s="124" t="s">
        <v>24</v>
      </c>
      <c r="B16" s="119" t="s">
        <v>23</v>
      </c>
      <c r="C16" s="122">
        <v>200</v>
      </c>
      <c r="D16" s="125"/>
      <c r="E16" s="126">
        <f t="shared" si="0"/>
        <v>347</v>
      </c>
      <c r="F16" s="186">
        <f t="shared" si="0"/>
        <v>36.5</v>
      </c>
      <c r="G16" s="126">
        <f t="shared" si="0"/>
        <v>0</v>
      </c>
    </row>
    <row r="17" spans="1:7" s="1" customFormat="1" ht="57.6" customHeight="1">
      <c r="A17" s="127" t="s">
        <v>25</v>
      </c>
      <c r="B17" s="119" t="s">
        <v>23</v>
      </c>
      <c r="C17" s="122">
        <v>200</v>
      </c>
      <c r="D17" s="125" t="s">
        <v>26</v>
      </c>
      <c r="E17" s="186">
        <v>347</v>
      </c>
      <c r="F17" s="186">
        <v>36.5</v>
      </c>
      <c r="G17" s="186">
        <v>0</v>
      </c>
    </row>
    <row r="18" spans="1:7" s="1" customFormat="1" ht="103.8" hidden="1" customHeight="1">
      <c r="A18" s="127"/>
      <c r="B18" s="119" t="s">
        <v>28</v>
      </c>
      <c r="C18" s="122"/>
      <c r="D18" s="125"/>
      <c r="E18" s="195">
        <f t="shared" ref="E18:G19" si="1">E19</f>
        <v>0</v>
      </c>
      <c r="F18" s="195">
        <f t="shared" si="1"/>
        <v>0</v>
      </c>
      <c r="G18" s="195">
        <f t="shared" si="1"/>
        <v>0</v>
      </c>
    </row>
    <row r="19" spans="1:7" s="1" customFormat="1" ht="49.8" hidden="1" customHeight="1">
      <c r="A19" s="124" t="s">
        <v>24</v>
      </c>
      <c r="B19" s="119" t="s">
        <v>28</v>
      </c>
      <c r="C19" s="122">
        <v>200</v>
      </c>
      <c r="D19" s="125"/>
      <c r="E19" s="186">
        <f t="shared" si="1"/>
        <v>0</v>
      </c>
      <c r="F19" s="186">
        <f t="shared" si="1"/>
        <v>0</v>
      </c>
      <c r="G19" s="186">
        <f t="shared" si="1"/>
        <v>0</v>
      </c>
    </row>
    <row r="20" spans="1:7" s="1" customFormat="1" ht="54" hidden="1" customHeight="1">
      <c r="A20" s="127" t="s">
        <v>25</v>
      </c>
      <c r="B20" s="119" t="s">
        <v>28</v>
      </c>
      <c r="C20" s="122">
        <v>200</v>
      </c>
      <c r="D20" s="125" t="s">
        <v>26</v>
      </c>
      <c r="E20" s="186"/>
      <c r="F20" s="186">
        <f>E20+E20*5%</f>
        <v>0</v>
      </c>
      <c r="G20" s="186">
        <f>F20+F20*5%</f>
        <v>0</v>
      </c>
    </row>
    <row r="21" spans="1:7" s="1" customFormat="1" ht="100.2" hidden="1" customHeight="1">
      <c r="A21" s="127" t="s">
        <v>29</v>
      </c>
      <c r="B21" s="119" t="s">
        <v>28</v>
      </c>
      <c r="C21" s="122"/>
      <c r="D21" s="125"/>
      <c r="E21" s="195">
        <f t="shared" ref="E21:G22" si="2">E22</f>
        <v>0</v>
      </c>
      <c r="F21" s="195">
        <f t="shared" si="2"/>
        <v>0</v>
      </c>
      <c r="G21" s="195">
        <f t="shared" si="2"/>
        <v>0</v>
      </c>
    </row>
    <row r="22" spans="1:7" s="1" customFormat="1" ht="57" hidden="1" customHeight="1">
      <c r="A22" s="129" t="s">
        <v>30</v>
      </c>
      <c r="B22" s="119" t="s">
        <v>28</v>
      </c>
      <c r="C22" s="122">
        <v>240</v>
      </c>
      <c r="D22" s="125"/>
      <c r="E22" s="186">
        <f t="shared" si="2"/>
        <v>0</v>
      </c>
      <c r="F22" s="186">
        <f t="shared" si="2"/>
        <v>0</v>
      </c>
      <c r="G22" s="186">
        <f t="shared" si="2"/>
        <v>0</v>
      </c>
    </row>
    <row r="23" spans="1:7" s="1" customFormat="1" ht="46.2" hidden="1" customHeight="1">
      <c r="A23" s="127" t="s">
        <v>25</v>
      </c>
      <c r="B23" s="119" t="s">
        <v>28</v>
      </c>
      <c r="C23" s="122">
        <v>240</v>
      </c>
      <c r="D23" s="125" t="s">
        <v>26</v>
      </c>
      <c r="E23" s="186"/>
      <c r="F23" s="186">
        <f>E23+E23*5%</f>
        <v>0</v>
      </c>
      <c r="G23" s="186">
        <f>F23+F23*5%</f>
        <v>0</v>
      </c>
    </row>
    <row r="24" spans="1:7" s="1" customFormat="1" ht="94.8" customHeight="1">
      <c r="A24" s="214" t="s">
        <v>284</v>
      </c>
      <c r="B24" s="119" t="s">
        <v>32</v>
      </c>
      <c r="C24" s="131"/>
      <c r="D24" s="132"/>
      <c r="E24" s="195">
        <f t="shared" ref="E24:G25" si="3">E25</f>
        <v>699.2</v>
      </c>
      <c r="F24" s="195">
        <f t="shared" si="3"/>
        <v>0</v>
      </c>
      <c r="G24" s="195">
        <f t="shared" si="3"/>
        <v>44.1</v>
      </c>
    </row>
    <row r="25" spans="1:7" s="1" customFormat="1" ht="45.6">
      <c r="A25" s="124" t="s">
        <v>24</v>
      </c>
      <c r="B25" s="119" t="s">
        <v>32</v>
      </c>
      <c r="C25" s="122">
        <v>200</v>
      </c>
      <c r="D25" s="125"/>
      <c r="E25" s="186">
        <f t="shared" si="3"/>
        <v>699.2</v>
      </c>
      <c r="F25" s="186">
        <f t="shared" si="3"/>
        <v>0</v>
      </c>
      <c r="G25" s="186">
        <f t="shared" si="3"/>
        <v>44.1</v>
      </c>
    </row>
    <row r="26" spans="1:7" s="1" customFormat="1" ht="31.5" customHeight="1">
      <c r="A26" s="127" t="s">
        <v>25</v>
      </c>
      <c r="B26" s="119" t="s">
        <v>32</v>
      </c>
      <c r="C26" s="122">
        <v>200</v>
      </c>
      <c r="D26" s="125" t="s">
        <v>26</v>
      </c>
      <c r="E26" s="186">
        <v>699.2</v>
      </c>
      <c r="F26" s="186">
        <v>0</v>
      </c>
      <c r="G26" s="186">
        <v>44.1</v>
      </c>
    </row>
    <row r="27" spans="1:7" s="1" customFormat="1" ht="123" customHeight="1">
      <c r="A27" s="118" t="s">
        <v>286</v>
      </c>
      <c r="B27" s="119" t="s">
        <v>285</v>
      </c>
      <c r="C27" s="122"/>
      <c r="D27" s="125"/>
      <c r="E27" s="195">
        <f t="shared" ref="E27:G28" si="4">E28</f>
        <v>0</v>
      </c>
      <c r="F27" s="195">
        <f t="shared" si="4"/>
        <v>3349.5</v>
      </c>
      <c r="G27" s="195">
        <f t="shared" si="4"/>
        <v>0</v>
      </c>
    </row>
    <row r="28" spans="1:7" s="1" customFormat="1" ht="72" customHeight="1">
      <c r="A28" s="124" t="s">
        <v>24</v>
      </c>
      <c r="B28" s="119" t="s">
        <v>285</v>
      </c>
      <c r="C28" s="122">
        <v>200</v>
      </c>
      <c r="D28" s="125"/>
      <c r="E28" s="186">
        <f t="shared" si="4"/>
        <v>0</v>
      </c>
      <c r="F28" s="186">
        <f t="shared" si="4"/>
        <v>3349.5</v>
      </c>
      <c r="G28" s="186">
        <f t="shared" si="4"/>
        <v>0</v>
      </c>
    </row>
    <row r="29" spans="1:7" s="1" customFormat="1" ht="127.8" customHeight="1">
      <c r="A29" s="127" t="s">
        <v>25</v>
      </c>
      <c r="B29" s="119" t="s">
        <v>285</v>
      </c>
      <c r="C29" s="122">
        <v>200</v>
      </c>
      <c r="D29" s="125" t="s">
        <v>26</v>
      </c>
      <c r="E29" s="186">
        <v>0</v>
      </c>
      <c r="F29" s="186">
        <v>3349.5</v>
      </c>
      <c r="G29" s="186">
        <v>0</v>
      </c>
    </row>
    <row r="30" spans="1:7" s="1" customFormat="1" ht="167.4" customHeight="1">
      <c r="A30" s="133" t="s">
        <v>253</v>
      </c>
      <c r="B30" s="122" t="s">
        <v>35</v>
      </c>
      <c r="C30" s="122"/>
      <c r="D30" s="125"/>
      <c r="E30" s="192">
        <f>E31+E44</f>
        <v>414</v>
      </c>
      <c r="F30" s="134">
        <f>F31+F44</f>
        <v>0</v>
      </c>
      <c r="G30" s="134">
        <f>G31+G44</f>
        <v>0</v>
      </c>
    </row>
    <row r="31" spans="1:7" s="1" customFormat="1" ht="78.599999999999994" customHeight="1">
      <c r="A31" s="135" t="s">
        <v>263</v>
      </c>
      <c r="B31" s="122" t="s">
        <v>37</v>
      </c>
      <c r="C31" s="120"/>
      <c r="D31" s="120"/>
      <c r="E31" s="186">
        <f>E32+E35+E38+E41</f>
        <v>414</v>
      </c>
      <c r="F31" s="126">
        <f>F32+F35+F38+F41</f>
        <v>0</v>
      </c>
      <c r="G31" s="126">
        <f>G32+G35+G38+G41</f>
        <v>0</v>
      </c>
    </row>
    <row r="32" spans="1:7" s="1" customFormat="1" ht="136.80000000000001">
      <c r="A32" s="127" t="s">
        <v>38</v>
      </c>
      <c r="B32" s="122" t="s">
        <v>39</v>
      </c>
      <c r="C32" s="120"/>
      <c r="D32" s="120"/>
      <c r="E32" s="195">
        <f t="shared" ref="E32:G33" si="5">E33</f>
        <v>414</v>
      </c>
      <c r="F32" s="123">
        <f t="shared" si="5"/>
        <v>0</v>
      </c>
      <c r="G32" s="123">
        <f t="shared" si="5"/>
        <v>0</v>
      </c>
    </row>
    <row r="33" spans="1:7" s="1" customFormat="1" ht="45.6">
      <c r="A33" s="124" t="s">
        <v>24</v>
      </c>
      <c r="B33" s="122" t="s">
        <v>39</v>
      </c>
      <c r="C33" s="122">
        <v>200</v>
      </c>
      <c r="D33" s="122"/>
      <c r="E33" s="126">
        <f t="shared" si="5"/>
        <v>414</v>
      </c>
      <c r="F33" s="126">
        <f t="shared" si="5"/>
        <v>0</v>
      </c>
      <c r="G33" s="126">
        <f t="shared" si="5"/>
        <v>0</v>
      </c>
    </row>
    <row r="34" spans="1:7" s="1" customFormat="1" ht="22.8">
      <c r="A34" s="127" t="s">
        <v>25</v>
      </c>
      <c r="B34" s="122" t="s">
        <v>39</v>
      </c>
      <c r="C34" s="122">
        <v>200</v>
      </c>
      <c r="D34" s="122" t="s">
        <v>269</v>
      </c>
      <c r="E34" s="186">
        <v>414</v>
      </c>
      <c r="F34" s="186">
        <v>0</v>
      </c>
      <c r="G34" s="186">
        <f>F34+F34*5%</f>
        <v>0</v>
      </c>
    </row>
    <row r="35" spans="1:7" s="1" customFormat="1" ht="68.400000000000006" hidden="1">
      <c r="A35" s="127" t="s">
        <v>42</v>
      </c>
      <c r="B35" s="122" t="s">
        <v>43</v>
      </c>
      <c r="C35" s="122"/>
      <c r="D35" s="122"/>
      <c r="E35" s="123">
        <f t="shared" ref="E35:G36" si="6">E36</f>
        <v>0</v>
      </c>
      <c r="F35" s="123">
        <f t="shared" si="6"/>
        <v>0</v>
      </c>
      <c r="G35" s="123">
        <f t="shared" si="6"/>
        <v>0</v>
      </c>
    </row>
    <row r="36" spans="1:7" s="1" customFormat="1" ht="45.6" hidden="1">
      <c r="A36" s="124" t="s">
        <v>24</v>
      </c>
      <c r="B36" s="122" t="s">
        <v>43</v>
      </c>
      <c r="C36" s="122">
        <v>200</v>
      </c>
      <c r="D36" s="122"/>
      <c r="E36" s="126">
        <f t="shared" si="6"/>
        <v>0</v>
      </c>
      <c r="F36" s="126">
        <f t="shared" si="6"/>
        <v>0</v>
      </c>
      <c r="G36" s="126">
        <f t="shared" si="6"/>
        <v>0</v>
      </c>
    </row>
    <row r="37" spans="1:7" s="1" customFormat="1" ht="22.8" hidden="1">
      <c r="A37" s="129" t="s">
        <v>44</v>
      </c>
      <c r="B37" s="122" t="s">
        <v>43</v>
      </c>
      <c r="C37" s="122">
        <v>200</v>
      </c>
      <c r="D37" s="122" t="s">
        <v>45</v>
      </c>
      <c r="E37" s="128"/>
      <c r="F37" s="126">
        <f>E37+E37*5%</f>
        <v>0</v>
      </c>
      <c r="G37" s="126">
        <f>F37+F37*5%</f>
        <v>0</v>
      </c>
    </row>
    <row r="38" spans="1:7" s="1" customFormat="1" ht="91.2" hidden="1">
      <c r="A38" s="136" t="s">
        <v>46</v>
      </c>
      <c r="B38" s="122" t="s">
        <v>47</v>
      </c>
      <c r="C38" s="122"/>
      <c r="D38" s="122"/>
      <c r="E38" s="123">
        <f t="shared" ref="E38:G39" si="7">E39</f>
        <v>0</v>
      </c>
      <c r="F38" s="123">
        <f t="shared" si="7"/>
        <v>0</v>
      </c>
      <c r="G38" s="123">
        <f t="shared" si="7"/>
        <v>0</v>
      </c>
    </row>
    <row r="39" spans="1:7" s="1" customFormat="1" ht="34.5" hidden="1" customHeight="1">
      <c r="A39" s="124" t="s">
        <v>24</v>
      </c>
      <c r="B39" s="122" t="s">
        <v>47</v>
      </c>
      <c r="C39" s="122">
        <v>200</v>
      </c>
      <c r="D39" s="122"/>
      <c r="E39" s="126">
        <f t="shared" si="7"/>
        <v>0</v>
      </c>
      <c r="F39" s="126">
        <f t="shared" si="7"/>
        <v>0</v>
      </c>
      <c r="G39" s="126">
        <f t="shared" si="7"/>
        <v>0</v>
      </c>
    </row>
    <row r="40" spans="1:7" s="1" customFormat="1" ht="22.8" hidden="1">
      <c r="A40" s="129" t="s">
        <v>44</v>
      </c>
      <c r="B40" s="122" t="s">
        <v>47</v>
      </c>
      <c r="C40" s="122">
        <v>200</v>
      </c>
      <c r="D40" s="122" t="s">
        <v>45</v>
      </c>
      <c r="E40" s="128"/>
      <c r="F40" s="126">
        <f>E40+E40*5%</f>
        <v>0</v>
      </c>
      <c r="G40" s="126">
        <f>F40+F40*5%</f>
        <v>0</v>
      </c>
    </row>
    <row r="41" spans="1:7" s="1" customFormat="1" ht="91.2" hidden="1">
      <c r="A41" s="127" t="s">
        <v>48</v>
      </c>
      <c r="B41" s="122" t="s">
        <v>49</v>
      </c>
      <c r="C41" s="122"/>
      <c r="D41" s="122"/>
      <c r="E41" s="123">
        <f t="shared" ref="E41:G42" si="8">E42</f>
        <v>0</v>
      </c>
      <c r="F41" s="123">
        <f t="shared" si="8"/>
        <v>0</v>
      </c>
      <c r="G41" s="123">
        <f t="shared" si="8"/>
        <v>0</v>
      </c>
    </row>
    <row r="42" spans="1:7" s="1" customFormat="1" ht="40.5" hidden="1" customHeight="1">
      <c r="A42" s="136" t="s">
        <v>50</v>
      </c>
      <c r="B42" s="122" t="s">
        <v>49</v>
      </c>
      <c r="C42" s="122">
        <v>200</v>
      </c>
      <c r="D42" s="122"/>
      <c r="E42" s="126">
        <f t="shared" si="8"/>
        <v>0</v>
      </c>
      <c r="F42" s="126">
        <f t="shared" si="8"/>
        <v>0</v>
      </c>
      <c r="G42" s="126">
        <f t="shared" si="8"/>
        <v>0</v>
      </c>
    </row>
    <row r="43" spans="1:7" s="1" customFormat="1" ht="22.8" hidden="1">
      <c r="A43" s="129" t="s">
        <v>44</v>
      </c>
      <c r="B43" s="122" t="s">
        <v>49</v>
      </c>
      <c r="C43" s="122">
        <v>200</v>
      </c>
      <c r="D43" s="122" t="s">
        <v>45</v>
      </c>
      <c r="E43" s="128"/>
      <c r="F43" s="126">
        <f>E43+E43*5%</f>
        <v>0</v>
      </c>
      <c r="G43" s="126">
        <f>F43+F43*5%</f>
        <v>0</v>
      </c>
    </row>
    <row r="44" spans="1:7" s="1" customFormat="1" ht="45.6" hidden="1">
      <c r="A44" s="129" t="s">
        <v>51</v>
      </c>
      <c r="B44" s="122" t="s">
        <v>52</v>
      </c>
      <c r="C44" s="122" t="s">
        <v>53</v>
      </c>
      <c r="D44" s="122"/>
      <c r="E44" s="123">
        <f t="shared" ref="E44:G46" si="9">E45</f>
        <v>0</v>
      </c>
      <c r="F44" s="123">
        <f t="shared" si="9"/>
        <v>0</v>
      </c>
      <c r="G44" s="123">
        <f t="shared" si="9"/>
        <v>0</v>
      </c>
    </row>
    <row r="45" spans="1:7" s="1" customFormat="1" ht="45.6" hidden="1">
      <c r="A45" s="129" t="s">
        <v>54</v>
      </c>
      <c r="B45" s="122" t="s">
        <v>55</v>
      </c>
      <c r="C45" s="122"/>
      <c r="D45" s="122"/>
      <c r="E45" s="126">
        <f t="shared" si="9"/>
        <v>0</v>
      </c>
      <c r="F45" s="126">
        <f t="shared" si="9"/>
        <v>0</v>
      </c>
      <c r="G45" s="126">
        <f t="shared" si="9"/>
        <v>0</v>
      </c>
    </row>
    <row r="46" spans="1:7" s="1" customFormat="1" ht="68.400000000000006" hidden="1">
      <c r="A46" s="129" t="s">
        <v>30</v>
      </c>
      <c r="B46" s="122" t="s">
        <v>55</v>
      </c>
      <c r="C46" s="122">
        <v>200</v>
      </c>
      <c r="D46" s="122"/>
      <c r="E46" s="126">
        <f t="shared" si="9"/>
        <v>0</v>
      </c>
      <c r="F46" s="126">
        <f t="shared" si="9"/>
        <v>0</v>
      </c>
      <c r="G46" s="126">
        <f t="shared" si="9"/>
        <v>0</v>
      </c>
    </row>
    <row r="47" spans="1:7" s="1" customFormat="1" ht="22.8" hidden="1">
      <c r="A47" s="129" t="s">
        <v>40</v>
      </c>
      <c r="B47" s="122" t="s">
        <v>55</v>
      </c>
      <c r="C47" s="122">
        <v>200</v>
      </c>
      <c r="D47" s="122" t="s">
        <v>41</v>
      </c>
      <c r="E47" s="128"/>
      <c r="F47" s="126">
        <f>E47+E47*5%</f>
        <v>0</v>
      </c>
      <c r="G47" s="126">
        <f>F47+F47*5%</f>
        <v>0</v>
      </c>
    </row>
    <row r="48" spans="1:7" s="1" customFormat="1" ht="22.8" hidden="1">
      <c r="A48" s="137"/>
      <c r="B48" s="122" t="s">
        <v>56</v>
      </c>
      <c r="C48" s="122"/>
      <c r="D48" s="125"/>
      <c r="E48" s="126">
        <f>E49+E52+E55</f>
        <v>745.3</v>
      </c>
      <c r="F48" s="126">
        <f>F49+F52+F55</f>
        <v>64.5</v>
      </c>
      <c r="G48" s="126">
        <f>G49+G52+G55</f>
        <v>67.724999999999994</v>
      </c>
    </row>
    <row r="49" spans="1:7" s="1" customFormat="1" ht="68.400000000000006" hidden="1">
      <c r="A49" s="129" t="s">
        <v>57</v>
      </c>
      <c r="B49" s="122" t="s">
        <v>58</v>
      </c>
      <c r="C49" s="122"/>
      <c r="D49" s="125"/>
      <c r="E49" s="123">
        <f t="shared" ref="E49:G50" si="10">E50</f>
        <v>0</v>
      </c>
      <c r="F49" s="123">
        <f t="shared" si="10"/>
        <v>0</v>
      </c>
      <c r="G49" s="123">
        <f t="shared" si="10"/>
        <v>0</v>
      </c>
    </row>
    <row r="50" spans="1:7" s="1" customFormat="1" ht="22.8" hidden="1">
      <c r="A50" s="129" t="s">
        <v>59</v>
      </c>
      <c r="B50" s="122" t="s">
        <v>58</v>
      </c>
      <c r="C50" s="122">
        <v>320</v>
      </c>
      <c r="D50" s="125"/>
      <c r="E50" s="126">
        <f t="shared" si="10"/>
        <v>0</v>
      </c>
      <c r="F50" s="126">
        <f t="shared" si="10"/>
        <v>0</v>
      </c>
      <c r="G50" s="126">
        <f t="shared" si="10"/>
        <v>0</v>
      </c>
    </row>
    <row r="51" spans="1:7" s="1" customFormat="1" ht="1.2" customHeight="1">
      <c r="A51" s="129" t="s">
        <v>60</v>
      </c>
      <c r="B51" s="122" t="s">
        <v>58</v>
      </c>
      <c r="C51" s="122">
        <v>320</v>
      </c>
      <c r="D51" s="125" t="s">
        <v>61</v>
      </c>
      <c r="E51" s="128"/>
      <c r="F51" s="126">
        <f>E51+E51*5%</f>
        <v>0</v>
      </c>
      <c r="G51" s="126">
        <f>F51+F51*5%</f>
        <v>0</v>
      </c>
    </row>
    <row r="52" spans="1:7" s="1" customFormat="1" ht="79.2" customHeight="1">
      <c r="A52" s="129" t="s">
        <v>270</v>
      </c>
      <c r="B52" s="122" t="s">
        <v>39</v>
      </c>
      <c r="C52" s="120"/>
      <c r="D52" s="138"/>
      <c r="E52" s="123">
        <f t="shared" ref="E52:G53" si="11">E53</f>
        <v>745.3</v>
      </c>
      <c r="F52" s="126">
        <f t="shared" si="11"/>
        <v>64.5</v>
      </c>
      <c r="G52" s="126">
        <f t="shared" si="11"/>
        <v>67.724999999999994</v>
      </c>
    </row>
    <row r="53" spans="1:7" s="1" customFormat="1" ht="49.8" customHeight="1">
      <c r="A53" s="124" t="s">
        <v>24</v>
      </c>
      <c r="B53" s="122" t="s">
        <v>39</v>
      </c>
      <c r="C53" s="122">
        <v>200</v>
      </c>
      <c r="D53" s="125"/>
      <c r="E53" s="126">
        <f t="shared" si="11"/>
        <v>745.3</v>
      </c>
      <c r="F53" s="126">
        <f t="shared" si="11"/>
        <v>64.5</v>
      </c>
      <c r="G53" s="126">
        <f t="shared" si="11"/>
        <v>67.724999999999994</v>
      </c>
    </row>
    <row r="54" spans="1:7" s="1" customFormat="1" ht="67.2" customHeight="1">
      <c r="A54" s="129" t="s">
        <v>40</v>
      </c>
      <c r="B54" s="122" t="s">
        <v>39</v>
      </c>
      <c r="C54" s="122">
        <v>200</v>
      </c>
      <c r="D54" s="125" t="s">
        <v>64</v>
      </c>
      <c r="E54" s="186">
        <v>745.3</v>
      </c>
      <c r="F54" s="186">
        <v>64.5</v>
      </c>
      <c r="G54" s="186">
        <f>F54+F54*5%</f>
        <v>67.724999999999994</v>
      </c>
    </row>
    <row r="55" spans="1:7" s="1" customFormat="1" ht="103.8" hidden="1" customHeight="1">
      <c r="A55" s="129" t="s">
        <v>62</v>
      </c>
      <c r="B55" s="122" t="s">
        <v>65</v>
      </c>
      <c r="C55" s="120"/>
      <c r="D55" s="138"/>
      <c r="E55" s="123">
        <f t="shared" ref="E55:G57" si="12">E56</f>
        <v>0</v>
      </c>
      <c r="F55" s="126">
        <f t="shared" si="12"/>
        <v>0</v>
      </c>
      <c r="G55" s="126">
        <f t="shared" si="12"/>
        <v>0</v>
      </c>
    </row>
    <row r="56" spans="1:7" s="1" customFormat="1" ht="96" hidden="1" customHeight="1">
      <c r="A56" s="129" t="s">
        <v>66</v>
      </c>
      <c r="B56" s="122" t="s">
        <v>67</v>
      </c>
      <c r="C56" s="120"/>
      <c r="D56" s="138"/>
      <c r="E56" s="126">
        <f t="shared" si="12"/>
        <v>0</v>
      </c>
      <c r="F56" s="126">
        <f t="shared" si="12"/>
        <v>0</v>
      </c>
      <c r="G56" s="126">
        <f t="shared" si="12"/>
        <v>0</v>
      </c>
    </row>
    <row r="57" spans="1:7" s="1" customFormat="1" ht="103.8" hidden="1" customHeight="1">
      <c r="A57" s="129" t="s">
        <v>30</v>
      </c>
      <c r="B57" s="122" t="s">
        <v>67</v>
      </c>
      <c r="C57" s="122">
        <v>240</v>
      </c>
      <c r="D57" s="125"/>
      <c r="E57" s="126">
        <f t="shared" si="12"/>
        <v>0</v>
      </c>
      <c r="F57" s="126">
        <f t="shared" si="12"/>
        <v>0</v>
      </c>
      <c r="G57" s="126">
        <f t="shared" si="12"/>
        <v>0</v>
      </c>
    </row>
    <row r="58" spans="1:7" s="1" customFormat="1" ht="90" hidden="1" customHeight="1">
      <c r="A58" s="129" t="s">
        <v>40</v>
      </c>
      <c r="B58" s="122" t="s">
        <v>67</v>
      </c>
      <c r="C58" s="122">
        <v>240</v>
      </c>
      <c r="D58" s="125" t="s">
        <v>64</v>
      </c>
      <c r="E58" s="128"/>
      <c r="F58" s="126">
        <f>E58+E58*5%</f>
        <v>0</v>
      </c>
      <c r="G58" s="126">
        <f>F58+F58*5%</f>
        <v>0</v>
      </c>
    </row>
    <row r="59" spans="1:7" s="1" customFormat="1" ht="1.8" hidden="1" customHeight="1">
      <c r="A59" s="133" t="s">
        <v>68</v>
      </c>
      <c r="B59" s="120" t="s">
        <v>69</v>
      </c>
      <c r="C59" s="120"/>
      <c r="D59" s="120"/>
      <c r="E59" s="134">
        <f t="shared" ref="E59:G62" si="13">E60</f>
        <v>0</v>
      </c>
      <c r="F59" s="134">
        <f t="shared" si="13"/>
        <v>0</v>
      </c>
      <c r="G59" s="134">
        <f t="shared" si="13"/>
        <v>0</v>
      </c>
    </row>
    <row r="60" spans="1:7" s="1" customFormat="1" ht="163.19999999999999" hidden="1" customHeight="1">
      <c r="A60" s="127" t="s">
        <v>70</v>
      </c>
      <c r="B60" s="122" t="s">
        <v>71</v>
      </c>
      <c r="C60" s="122"/>
      <c r="D60" s="122"/>
      <c r="E60" s="123">
        <f t="shared" si="13"/>
        <v>0</v>
      </c>
      <c r="F60" s="123">
        <f t="shared" si="13"/>
        <v>0</v>
      </c>
      <c r="G60" s="123">
        <f t="shared" si="13"/>
        <v>0</v>
      </c>
    </row>
    <row r="61" spans="1:7" s="1" customFormat="1" ht="136.80000000000001" hidden="1" customHeight="1">
      <c r="A61" s="127" t="s">
        <v>72</v>
      </c>
      <c r="B61" s="122" t="s">
        <v>73</v>
      </c>
      <c r="C61" s="122"/>
      <c r="D61" s="122"/>
      <c r="E61" s="126">
        <f t="shared" si="13"/>
        <v>0</v>
      </c>
      <c r="F61" s="126">
        <f t="shared" si="13"/>
        <v>0</v>
      </c>
      <c r="G61" s="126">
        <f t="shared" si="13"/>
        <v>0</v>
      </c>
    </row>
    <row r="62" spans="1:7" s="1" customFormat="1" ht="94.2" hidden="1" customHeight="1">
      <c r="A62" s="129" t="s">
        <v>30</v>
      </c>
      <c r="B62" s="122" t="s">
        <v>73</v>
      </c>
      <c r="C62" s="122">
        <v>240</v>
      </c>
      <c r="D62" s="122"/>
      <c r="E62" s="126">
        <f t="shared" si="13"/>
        <v>0</v>
      </c>
      <c r="F62" s="126">
        <f t="shared" si="13"/>
        <v>0</v>
      </c>
      <c r="G62" s="126">
        <f t="shared" si="13"/>
        <v>0</v>
      </c>
    </row>
    <row r="63" spans="1:7" s="1" customFormat="1" ht="94.8" hidden="1" customHeight="1">
      <c r="A63" s="127" t="s">
        <v>74</v>
      </c>
      <c r="B63" s="122" t="s">
        <v>73</v>
      </c>
      <c r="C63" s="122">
        <v>240</v>
      </c>
      <c r="D63" s="125" t="s">
        <v>75</v>
      </c>
      <c r="E63" s="128"/>
      <c r="F63" s="126">
        <f>E63+E63*5%</f>
        <v>0</v>
      </c>
      <c r="G63" s="126">
        <f>F63+F63*5%</f>
        <v>0</v>
      </c>
    </row>
    <row r="64" spans="1:7" s="1" customFormat="1" ht="114">
      <c r="A64" s="133" t="s">
        <v>76</v>
      </c>
      <c r="B64" s="120" t="s">
        <v>77</v>
      </c>
      <c r="C64" s="120"/>
      <c r="D64" s="120"/>
      <c r="E64" s="134">
        <f>E65</f>
        <v>52</v>
      </c>
      <c r="F64" s="134">
        <f>F65</f>
        <v>44.1</v>
      </c>
      <c r="G64" s="134">
        <f>G65</f>
        <v>0</v>
      </c>
    </row>
    <row r="65" spans="1:7" ht="91.2">
      <c r="A65" s="127" t="s">
        <v>78</v>
      </c>
      <c r="B65" s="122" t="s">
        <v>79</v>
      </c>
      <c r="C65" s="122"/>
      <c r="D65" s="122"/>
      <c r="E65" s="126">
        <f>E66+E69+E71</f>
        <v>52</v>
      </c>
      <c r="F65" s="126">
        <f>F66+F69+F71</f>
        <v>44.1</v>
      </c>
      <c r="G65" s="126">
        <f>G66+G69+G71</f>
        <v>0</v>
      </c>
    </row>
    <row r="66" spans="1:7" ht="0.6" customHeight="1">
      <c r="A66" s="127"/>
      <c r="B66" s="122" t="s">
        <v>80</v>
      </c>
      <c r="C66" s="122"/>
      <c r="D66" s="122"/>
      <c r="E66" s="123">
        <f t="shared" ref="E66:G67" si="14">E67</f>
        <v>52</v>
      </c>
      <c r="F66" s="123">
        <f t="shared" si="14"/>
        <v>44.1</v>
      </c>
      <c r="G66" s="123">
        <f t="shared" si="14"/>
        <v>0</v>
      </c>
    </row>
    <row r="67" spans="1:7" ht="45.6">
      <c r="A67" s="124" t="s">
        <v>24</v>
      </c>
      <c r="B67" s="122" t="s">
        <v>80</v>
      </c>
      <c r="C67" s="122">
        <v>200</v>
      </c>
      <c r="D67" s="122"/>
      <c r="E67" s="126">
        <f t="shared" si="14"/>
        <v>52</v>
      </c>
      <c r="F67" s="126">
        <f t="shared" si="14"/>
        <v>44.1</v>
      </c>
      <c r="G67" s="126">
        <f t="shared" si="14"/>
        <v>0</v>
      </c>
    </row>
    <row r="68" spans="1:7" ht="45.75" customHeight="1">
      <c r="A68" s="127" t="s">
        <v>81</v>
      </c>
      <c r="B68" s="122" t="s">
        <v>80</v>
      </c>
      <c r="C68" s="122">
        <v>200</v>
      </c>
      <c r="D68" s="125" t="s">
        <v>82</v>
      </c>
      <c r="E68" s="186">
        <v>52</v>
      </c>
      <c r="F68" s="186">
        <v>44.1</v>
      </c>
      <c r="G68" s="186"/>
    </row>
    <row r="69" spans="1:7" ht="3.75" hidden="1" customHeight="1">
      <c r="A69" s="124" t="s">
        <v>24</v>
      </c>
      <c r="B69" s="122" t="s">
        <v>83</v>
      </c>
      <c r="C69" s="122">
        <v>200</v>
      </c>
      <c r="D69" s="125"/>
      <c r="E69" s="187">
        <f>E70</f>
        <v>0</v>
      </c>
      <c r="F69" s="187">
        <f>F70</f>
        <v>0</v>
      </c>
      <c r="G69" s="187">
        <f>G70</f>
        <v>0</v>
      </c>
    </row>
    <row r="70" spans="1:7" ht="22.8" hidden="1">
      <c r="A70" s="129" t="s">
        <v>84</v>
      </c>
      <c r="B70" s="122" t="s">
        <v>83</v>
      </c>
      <c r="C70" s="122">
        <v>200</v>
      </c>
      <c r="D70" s="125" t="s">
        <v>82</v>
      </c>
      <c r="E70" s="186"/>
      <c r="F70" s="186">
        <f>E70+E70*5%</f>
        <v>0</v>
      </c>
      <c r="G70" s="186">
        <f>F70+F70*5%</f>
        <v>0</v>
      </c>
    </row>
    <row r="71" spans="1:7" ht="22.8" hidden="1">
      <c r="A71" s="127"/>
      <c r="B71" s="122" t="s">
        <v>85</v>
      </c>
      <c r="C71" s="122"/>
      <c r="D71" s="125"/>
      <c r="E71" s="187">
        <f t="shared" ref="E71:G72" si="15">E72</f>
        <v>0</v>
      </c>
      <c r="F71" s="187">
        <f t="shared" si="15"/>
        <v>0</v>
      </c>
      <c r="G71" s="187">
        <f t="shared" si="15"/>
        <v>0</v>
      </c>
    </row>
    <row r="72" spans="1:7" ht="45.6" hidden="1">
      <c r="A72" s="124" t="s">
        <v>24</v>
      </c>
      <c r="B72" s="122" t="s">
        <v>85</v>
      </c>
      <c r="C72" s="122">
        <v>200</v>
      </c>
      <c r="D72" s="122"/>
      <c r="E72" s="186">
        <f t="shared" si="15"/>
        <v>0</v>
      </c>
      <c r="F72" s="186">
        <f t="shared" si="15"/>
        <v>0</v>
      </c>
      <c r="G72" s="186">
        <f t="shared" si="15"/>
        <v>0</v>
      </c>
    </row>
    <row r="73" spans="1:7" ht="22.8" hidden="1">
      <c r="A73" s="127" t="s">
        <v>81</v>
      </c>
      <c r="B73" s="122" t="s">
        <v>85</v>
      </c>
      <c r="C73" s="122">
        <v>200</v>
      </c>
      <c r="D73" s="125" t="s">
        <v>82</v>
      </c>
      <c r="E73" s="186"/>
      <c r="F73" s="186">
        <f>E73+E73*5%</f>
        <v>0</v>
      </c>
      <c r="G73" s="186">
        <f>F73+F73*5%</f>
        <v>0</v>
      </c>
    </row>
    <row r="74" spans="1:7" ht="92.4" customHeight="1">
      <c r="A74" s="133" t="s">
        <v>86</v>
      </c>
      <c r="B74" s="120" t="s">
        <v>87</v>
      </c>
      <c r="C74" s="120"/>
      <c r="D74" s="120"/>
      <c r="E74" s="192">
        <f t="shared" ref="E74:G77" si="16">E75</f>
        <v>12.6</v>
      </c>
      <c r="F74" s="192">
        <f t="shared" si="16"/>
        <v>13.2</v>
      </c>
      <c r="G74" s="192">
        <f t="shared" si="16"/>
        <v>0</v>
      </c>
    </row>
    <row r="75" spans="1:7" ht="68.400000000000006">
      <c r="A75" s="118" t="s">
        <v>88</v>
      </c>
      <c r="B75" s="122" t="s">
        <v>89</v>
      </c>
      <c r="C75" s="122"/>
      <c r="D75" s="122"/>
      <c r="E75" s="187">
        <f t="shared" si="16"/>
        <v>12.6</v>
      </c>
      <c r="F75" s="187">
        <f t="shared" si="16"/>
        <v>13.2</v>
      </c>
      <c r="G75" s="187">
        <f t="shared" si="16"/>
        <v>0</v>
      </c>
    </row>
    <row r="76" spans="1:7" s="1" customFormat="1" ht="91.2">
      <c r="A76" s="118" t="s">
        <v>90</v>
      </c>
      <c r="B76" s="122" t="s">
        <v>91</v>
      </c>
      <c r="C76" s="122"/>
      <c r="D76" s="122"/>
      <c r="E76" s="186">
        <f t="shared" si="16"/>
        <v>12.6</v>
      </c>
      <c r="F76" s="186">
        <f t="shared" si="16"/>
        <v>13.2</v>
      </c>
      <c r="G76" s="186">
        <f t="shared" si="16"/>
        <v>0</v>
      </c>
    </row>
    <row r="77" spans="1:7" ht="45.6">
      <c r="A77" s="124" t="s">
        <v>24</v>
      </c>
      <c r="B77" s="122" t="s">
        <v>91</v>
      </c>
      <c r="C77" s="122">
        <v>200</v>
      </c>
      <c r="D77" s="122"/>
      <c r="E77" s="186">
        <f t="shared" si="16"/>
        <v>12.6</v>
      </c>
      <c r="F77" s="186">
        <f t="shared" si="16"/>
        <v>13.2</v>
      </c>
      <c r="G77" s="186">
        <f t="shared" si="16"/>
        <v>0</v>
      </c>
    </row>
    <row r="78" spans="1:7" ht="22.8">
      <c r="A78" s="129" t="s">
        <v>92</v>
      </c>
      <c r="B78" s="122" t="s">
        <v>91</v>
      </c>
      <c r="C78" s="122">
        <v>200</v>
      </c>
      <c r="D78" s="125" t="s">
        <v>93</v>
      </c>
      <c r="E78" s="186">
        <v>12.6</v>
      </c>
      <c r="F78" s="186">
        <v>13.2</v>
      </c>
      <c r="G78" s="186">
        <v>0</v>
      </c>
    </row>
    <row r="79" spans="1:7" ht="114">
      <c r="A79" s="115" t="s">
        <v>264</v>
      </c>
      <c r="B79" s="120" t="s">
        <v>95</v>
      </c>
      <c r="C79" s="120"/>
      <c r="D79" s="138"/>
      <c r="E79" s="192">
        <f>E80</f>
        <v>620.70000000000005</v>
      </c>
      <c r="F79" s="192">
        <f>F80</f>
        <v>567.70000000000005</v>
      </c>
      <c r="G79" s="192">
        <f>G80</f>
        <v>493.1</v>
      </c>
    </row>
    <row r="80" spans="1:7" ht="45.6">
      <c r="A80" s="127" t="s">
        <v>96</v>
      </c>
      <c r="B80" s="122" t="s">
        <v>97</v>
      </c>
      <c r="C80" s="122"/>
      <c r="D80" s="125"/>
      <c r="E80" s="186">
        <f>E81+E84</f>
        <v>620.70000000000005</v>
      </c>
      <c r="F80" s="186">
        <f>F81+F84</f>
        <v>567.70000000000005</v>
      </c>
      <c r="G80" s="186">
        <f>G81+G84</f>
        <v>493.1</v>
      </c>
    </row>
    <row r="81" spans="1:7" s="1" customFormat="1" ht="45.6">
      <c r="A81" s="127" t="s">
        <v>98</v>
      </c>
      <c r="B81" s="122" t="s">
        <v>280</v>
      </c>
      <c r="C81" s="122"/>
      <c r="D81" s="125"/>
      <c r="E81" s="187">
        <f t="shared" ref="E81:G82" si="17">E82</f>
        <v>620.70000000000005</v>
      </c>
      <c r="F81" s="186">
        <f t="shared" si="17"/>
        <v>567.70000000000005</v>
      </c>
      <c r="G81" s="186">
        <f t="shared" si="17"/>
        <v>493.1</v>
      </c>
    </row>
    <row r="82" spans="1:7" s="1" customFormat="1" ht="45.6">
      <c r="A82" s="124" t="s">
        <v>24</v>
      </c>
      <c r="B82" s="122" t="s">
        <v>280</v>
      </c>
      <c r="C82" s="122">
        <v>200</v>
      </c>
      <c r="D82" s="125"/>
      <c r="E82" s="186">
        <f t="shared" si="17"/>
        <v>620.70000000000005</v>
      </c>
      <c r="F82" s="186">
        <f t="shared" si="17"/>
        <v>567.70000000000005</v>
      </c>
      <c r="G82" s="186">
        <f t="shared" si="17"/>
        <v>493.1</v>
      </c>
    </row>
    <row r="83" spans="1:7" s="1" customFormat="1" ht="22.8">
      <c r="A83" s="129" t="s">
        <v>40</v>
      </c>
      <c r="B83" s="122" t="s">
        <v>280</v>
      </c>
      <c r="C83" s="122">
        <v>200</v>
      </c>
      <c r="D83" s="125" t="s">
        <v>64</v>
      </c>
      <c r="E83" s="186">
        <v>620.70000000000005</v>
      </c>
      <c r="F83" s="186">
        <v>567.70000000000005</v>
      </c>
      <c r="G83" s="186">
        <v>493.1</v>
      </c>
    </row>
    <row r="84" spans="1:7" s="1" customFormat="1" ht="45.6" hidden="1">
      <c r="A84" s="127" t="s">
        <v>100</v>
      </c>
      <c r="B84" s="122" t="s">
        <v>101</v>
      </c>
      <c r="C84" s="122"/>
      <c r="D84" s="125"/>
      <c r="E84" s="187">
        <f>E85</f>
        <v>0</v>
      </c>
      <c r="F84" s="139">
        <f>F85</f>
        <v>0</v>
      </c>
      <c r="G84" s="139">
        <f>G85</f>
        <v>0</v>
      </c>
    </row>
    <row r="85" spans="1:7" s="1" customFormat="1" ht="45.6" hidden="1">
      <c r="A85" s="124" t="s">
        <v>24</v>
      </c>
      <c r="B85" s="122" t="s">
        <v>102</v>
      </c>
      <c r="C85" s="122">
        <v>200</v>
      </c>
      <c r="D85" s="125" t="s">
        <v>64</v>
      </c>
      <c r="E85" s="186"/>
      <c r="F85" s="126">
        <f>E85+E85*5%</f>
        <v>0</v>
      </c>
      <c r="G85" s="126">
        <f>F85+F85*5%</f>
        <v>0</v>
      </c>
    </row>
    <row r="86" spans="1:7" s="1" customFormat="1" ht="91.2">
      <c r="A86" s="133" t="s">
        <v>103</v>
      </c>
      <c r="B86" s="120" t="s">
        <v>104</v>
      </c>
      <c r="C86" s="120"/>
      <c r="D86" s="120"/>
      <c r="E86" s="192">
        <f>E87+E94+E97</f>
        <v>5.3</v>
      </c>
      <c r="F86" s="134">
        <f>F87+F94+F97</f>
        <v>5.5</v>
      </c>
      <c r="G86" s="134">
        <f>G87+G94+G97</f>
        <v>0</v>
      </c>
    </row>
    <row r="87" spans="1:7" s="1" customFormat="1" ht="45.6">
      <c r="A87" s="127" t="s">
        <v>105</v>
      </c>
      <c r="B87" s="122" t="s">
        <v>106</v>
      </c>
      <c r="C87" s="120"/>
      <c r="D87" s="120"/>
      <c r="E87" s="126">
        <f>E88+E91</f>
        <v>5.3</v>
      </c>
      <c r="F87" s="126">
        <f>F88+F91</f>
        <v>5.5</v>
      </c>
      <c r="G87" s="126">
        <f>G88+G91</f>
        <v>0</v>
      </c>
    </row>
    <row r="88" spans="1:7" s="1" customFormat="1" ht="45.6">
      <c r="A88" s="127" t="s">
        <v>107</v>
      </c>
      <c r="B88" s="122" t="s">
        <v>108</v>
      </c>
      <c r="C88" s="120"/>
      <c r="D88" s="120"/>
      <c r="E88" s="139">
        <f t="shared" ref="E88:G89" si="18">E89</f>
        <v>5.3</v>
      </c>
      <c r="F88" s="139">
        <f t="shared" si="18"/>
        <v>5.5</v>
      </c>
      <c r="G88" s="139">
        <f t="shared" si="18"/>
        <v>0</v>
      </c>
    </row>
    <row r="89" spans="1:7" s="1" customFormat="1" ht="45.6">
      <c r="A89" s="124" t="s">
        <v>24</v>
      </c>
      <c r="B89" s="122" t="s">
        <v>108</v>
      </c>
      <c r="C89" s="122">
        <v>200</v>
      </c>
      <c r="D89" s="122"/>
      <c r="E89" s="126">
        <f t="shared" si="18"/>
        <v>5.3</v>
      </c>
      <c r="F89" s="126">
        <f t="shared" si="18"/>
        <v>5.5</v>
      </c>
      <c r="G89" s="126">
        <f t="shared" si="18"/>
        <v>0</v>
      </c>
    </row>
    <row r="90" spans="1:7" s="1" customFormat="1" ht="22.8">
      <c r="A90" s="129" t="s">
        <v>40</v>
      </c>
      <c r="B90" s="122" t="s">
        <v>108</v>
      </c>
      <c r="C90" s="122">
        <v>200</v>
      </c>
      <c r="D90" s="122" t="s">
        <v>41</v>
      </c>
      <c r="E90" s="186">
        <v>5.3</v>
      </c>
      <c r="F90" s="186">
        <v>5.5</v>
      </c>
      <c r="G90" s="186">
        <v>0</v>
      </c>
    </row>
    <row r="91" spans="1:7" s="1" customFormat="1" ht="45.6" hidden="1">
      <c r="A91" s="140" t="s">
        <v>107</v>
      </c>
      <c r="B91" s="141" t="s">
        <v>109</v>
      </c>
      <c r="C91" s="141"/>
      <c r="D91" s="142"/>
      <c r="E91" s="193">
        <f t="shared" ref="E91:G92" si="19">E92</f>
        <v>0</v>
      </c>
      <c r="F91" s="193">
        <f t="shared" si="19"/>
        <v>0</v>
      </c>
      <c r="G91" s="193">
        <f t="shared" si="19"/>
        <v>0</v>
      </c>
    </row>
    <row r="92" spans="1:7" s="1" customFormat="1" ht="30" hidden="1" customHeight="1">
      <c r="A92" s="124" t="s">
        <v>24</v>
      </c>
      <c r="B92" s="144" t="s">
        <v>109</v>
      </c>
      <c r="C92" s="144">
        <v>200</v>
      </c>
      <c r="D92" s="145"/>
      <c r="E92" s="197">
        <f t="shared" si="19"/>
        <v>0</v>
      </c>
      <c r="F92" s="197">
        <f t="shared" si="19"/>
        <v>0</v>
      </c>
      <c r="G92" s="197">
        <f t="shared" si="19"/>
        <v>0</v>
      </c>
    </row>
    <row r="93" spans="1:7" s="1" customFormat="1" ht="22.8" hidden="1">
      <c r="A93" s="147" t="s">
        <v>40</v>
      </c>
      <c r="B93" s="144" t="s">
        <v>109</v>
      </c>
      <c r="C93" s="144">
        <v>240</v>
      </c>
      <c r="D93" s="145" t="s">
        <v>64</v>
      </c>
      <c r="E93" s="197"/>
      <c r="F93" s="197">
        <f>E93+E93*5%</f>
        <v>0</v>
      </c>
      <c r="G93" s="197">
        <f>F93+F93*5%</f>
        <v>0</v>
      </c>
    </row>
    <row r="94" spans="1:7" s="1" customFormat="1" ht="22.8" hidden="1">
      <c r="A94" s="147"/>
      <c r="B94" s="144"/>
      <c r="C94" s="144"/>
      <c r="D94" s="145"/>
      <c r="E94" s="198">
        <f t="shared" ref="E94:G95" si="20">E95</f>
        <v>0</v>
      </c>
      <c r="F94" s="198">
        <f t="shared" si="20"/>
        <v>0</v>
      </c>
      <c r="G94" s="198">
        <f t="shared" si="20"/>
        <v>0</v>
      </c>
    </row>
    <row r="95" spans="1:7" s="1" customFormat="1" ht="22.8" hidden="1">
      <c r="A95" s="124"/>
      <c r="B95" s="144"/>
      <c r="C95" s="144"/>
      <c r="D95" s="145"/>
      <c r="E95" s="197">
        <f t="shared" si="20"/>
        <v>0</v>
      </c>
      <c r="F95" s="197">
        <f t="shared" si="20"/>
        <v>0</v>
      </c>
      <c r="G95" s="197">
        <f t="shared" si="20"/>
        <v>0</v>
      </c>
    </row>
    <row r="96" spans="1:7" s="1" customFormat="1" ht="15.75" hidden="1" customHeight="1">
      <c r="A96" s="147"/>
      <c r="B96" s="144"/>
      <c r="C96" s="144"/>
      <c r="D96" s="145"/>
      <c r="E96" s="197"/>
      <c r="F96" s="197">
        <f>E96+E96*5%</f>
        <v>0</v>
      </c>
      <c r="G96" s="197">
        <f>F96+F96*5%</f>
        <v>0</v>
      </c>
    </row>
    <row r="97" spans="1:7" s="1" customFormat="1" ht="22.8" hidden="1">
      <c r="A97" s="147"/>
      <c r="B97" s="144"/>
      <c r="C97" s="144"/>
      <c r="D97" s="145"/>
      <c r="E97" s="198">
        <f t="shared" ref="E97:G98" si="21">E98</f>
        <v>0</v>
      </c>
      <c r="F97" s="198">
        <f t="shared" si="21"/>
        <v>0</v>
      </c>
      <c r="G97" s="198">
        <f t="shared" si="21"/>
        <v>0</v>
      </c>
    </row>
    <row r="98" spans="1:7" s="1" customFormat="1" ht="22.8" hidden="1">
      <c r="A98" s="147"/>
      <c r="B98" s="144"/>
      <c r="C98" s="144"/>
      <c r="D98" s="145"/>
      <c r="E98" s="197">
        <f t="shared" si="21"/>
        <v>0</v>
      </c>
      <c r="F98" s="197">
        <f t="shared" si="21"/>
        <v>0</v>
      </c>
      <c r="G98" s="197">
        <f t="shared" si="21"/>
        <v>0</v>
      </c>
    </row>
    <row r="99" spans="1:7" s="1" customFormat="1" ht="22.8" hidden="1">
      <c r="A99" s="149"/>
      <c r="B99" s="150"/>
      <c r="C99" s="150"/>
      <c r="D99" s="151"/>
      <c r="E99" s="194"/>
      <c r="F99" s="194">
        <f>E99+E99*5%</f>
        <v>0</v>
      </c>
      <c r="G99" s="194">
        <f>F99+F99*5%</f>
        <v>0</v>
      </c>
    </row>
    <row r="100" spans="1:7" s="1" customFormat="1" ht="94.2" customHeight="1">
      <c r="A100" s="133" t="s">
        <v>265</v>
      </c>
      <c r="B100" s="120" t="s">
        <v>111</v>
      </c>
      <c r="C100" s="120"/>
      <c r="D100" s="120"/>
      <c r="E100" s="192">
        <f t="shared" ref="E100:G103" si="22">E101</f>
        <v>5</v>
      </c>
      <c r="F100" s="192">
        <f t="shared" si="22"/>
        <v>5</v>
      </c>
      <c r="G100" s="192">
        <f t="shared" si="22"/>
        <v>5</v>
      </c>
    </row>
    <row r="101" spans="1:7" s="1" customFormat="1" ht="68.400000000000006">
      <c r="A101" s="118" t="s">
        <v>112</v>
      </c>
      <c r="B101" s="122" t="s">
        <v>113</v>
      </c>
      <c r="C101" s="122"/>
      <c r="D101" s="122"/>
      <c r="E101" s="187">
        <f t="shared" si="22"/>
        <v>5</v>
      </c>
      <c r="F101" s="187">
        <f t="shared" si="22"/>
        <v>5</v>
      </c>
      <c r="G101" s="187">
        <f t="shared" si="22"/>
        <v>5</v>
      </c>
    </row>
    <row r="102" spans="1:7" s="1" customFormat="1" ht="45.6">
      <c r="A102" s="127" t="s">
        <v>114</v>
      </c>
      <c r="B102" s="122" t="s">
        <v>115</v>
      </c>
      <c r="C102" s="122"/>
      <c r="D102" s="122"/>
      <c r="E102" s="186">
        <f t="shared" si="22"/>
        <v>5</v>
      </c>
      <c r="F102" s="186">
        <f t="shared" si="22"/>
        <v>5</v>
      </c>
      <c r="G102" s="186">
        <f t="shared" si="22"/>
        <v>5</v>
      </c>
    </row>
    <row r="103" spans="1:7" s="1" customFormat="1" ht="45.6">
      <c r="A103" s="124" t="s">
        <v>24</v>
      </c>
      <c r="B103" s="122" t="s">
        <v>115</v>
      </c>
      <c r="C103" s="122">
        <v>200</v>
      </c>
      <c r="D103" s="125"/>
      <c r="E103" s="186">
        <f t="shared" si="22"/>
        <v>5</v>
      </c>
      <c r="F103" s="186">
        <f t="shared" si="22"/>
        <v>5</v>
      </c>
      <c r="G103" s="186">
        <f t="shared" si="22"/>
        <v>5</v>
      </c>
    </row>
    <row r="104" spans="1:7" s="1" customFormat="1" ht="68.400000000000006">
      <c r="A104" s="127" t="s">
        <v>116</v>
      </c>
      <c r="B104" s="122" t="s">
        <v>115</v>
      </c>
      <c r="C104" s="122">
        <v>200</v>
      </c>
      <c r="D104" s="125" t="s">
        <v>117</v>
      </c>
      <c r="E104" s="186">
        <v>5</v>
      </c>
      <c r="F104" s="186">
        <v>5</v>
      </c>
      <c r="G104" s="186">
        <v>5</v>
      </c>
    </row>
    <row r="105" spans="1:7" s="1" customFormat="1" ht="91.2">
      <c r="A105" s="133" t="s">
        <v>256</v>
      </c>
      <c r="B105" s="120" t="s">
        <v>118</v>
      </c>
      <c r="C105" s="120"/>
      <c r="D105" s="120"/>
      <c r="E105" s="192">
        <f>E106</f>
        <v>1710.3000000000002</v>
      </c>
      <c r="F105" s="134">
        <f>F106</f>
        <v>2049.6</v>
      </c>
      <c r="G105" s="134">
        <f>G106</f>
        <v>1995</v>
      </c>
    </row>
    <row r="106" spans="1:7" s="1" customFormat="1" ht="91.2">
      <c r="A106" s="127" t="s">
        <v>119</v>
      </c>
      <c r="B106" s="122" t="s">
        <v>120</v>
      </c>
      <c r="C106" s="120"/>
      <c r="D106" s="120"/>
      <c r="E106" s="186">
        <f>E107+E110+E113+E116</f>
        <v>1710.3000000000002</v>
      </c>
      <c r="F106" s="126">
        <f>F107+F110+F113+F116</f>
        <v>2049.6</v>
      </c>
      <c r="G106" s="126">
        <f>G107+G110+G113+G116</f>
        <v>1995</v>
      </c>
    </row>
    <row r="107" spans="1:7" s="1" customFormat="1" ht="68.400000000000006">
      <c r="A107" s="127" t="s">
        <v>121</v>
      </c>
      <c r="B107" s="122" t="s">
        <v>122</v>
      </c>
      <c r="C107" s="120"/>
      <c r="D107" s="120"/>
      <c r="E107" s="187">
        <f t="shared" ref="E107:G108" si="23">E108</f>
        <v>691.7</v>
      </c>
      <c r="F107" s="139">
        <f t="shared" si="23"/>
        <v>1629.6</v>
      </c>
      <c r="G107" s="139">
        <f t="shared" si="23"/>
        <v>1554</v>
      </c>
    </row>
    <row r="108" spans="1:7" s="1" customFormat="1" ht="68.400000000000006">
      <c r="A108" s="124" t="s">
        <v>123</v>
      </c>
      <c r="B108" s="122" t="s">
        <v>122</v>
      </c>
      <c r="C108" s="122">
        <v>600</v>
      </c>
      <c r="D108" s="122"/>
      <c r="E108" s="186">
        <f t="shared" si="23"/>
        <v>691.7</v>
      </c>
      <c r="F108" s="186">
        <f t="shared" si="23"/>
        <v>1629.6</v>
      </c>
      <c r="G108" s="186">
        <f t="shared" si="23"/>
        <v>1554</v>
      </c>
    </row>
    <row r="109" spans="1:7" s="1" customFormat="1" ht="33" customHeight="1">
      <c r="A109" s="127" t="s">
        <v>124</v>
      </c>
      <c r="B109" s="122" t="s">
        <v>122</v>
      </c>
      <c r="C109" s="122">
        <v>600</v>
      </c>
      <c r="D109" s="125" t="s">
        <v>125</v>
      </c>
      <c r="E109" s="186">
        <v>691.7</v>
      </c>
      <c r="F109" s="186">
        <v>1629.6</v>
      </c>
      <c r="G109" s="186">
        <v>1554</v>
      </c>
    </row>
    <row r="110" spans="1:7" s="1" customFormat="1" ht="54.6" customHeight="1">
      <c r="A110" s="127" t="s">
        <v>126</v>
      </c>
      <c r="B110" s="122" t="s">
        <v>278</v>
      </c>
      <c r="C110" s="122"/>
      <c r="D110" s="125"/>
      <c r="E110" s="187">
        <f t="shared" ref="E110:G111" si="24">E111</f>
        <v>53</v>
      </c>
      <c r="F110" s="187">
        <f t="shared" si="24"/>
        <v>0</v>
      </c>
      <c r="G110" s="187">
        <f t="shared" si="24"/>
        <v>0</v>
      </c>
    </row>
    <row r="111" spans="1:7" s="1" customFormat="1" ht="55.8" customHeight="1">
      <c r="A111" s="124" t="s">
        <v>279</v>
      </c>
      <c r="B111" s="122" t="s">
        <v>278</v>
      </c>
      <c r="C111" s="122">
        <v>600</v>
      </c>
      <c r="D111" s="125"/>
      <c r="E111" s="186">
        <f t="shared" si="24"/>
        <v>53</v>
      </c>
      <c r="F111" s="186">
        <f t="shared" si="24"/>
        <v>0</v>
      </c>
      <c r="G111" s="186">
        <f t="shared" si="24"/>
        <v>0</v>
      </c>
    </row>
    <row r="112" spans="1:7" s="1" customFormat="1" ht="70.2" customHeight="1">
      <c r="A112" s="127" t="s">
        <v>124</v>
      </c>
      <c r="B112" s="122" t="s">
        <v>278</v>
      </c>
      <c r="C112" s="122">
        <v>600</v>
      </c>
      <c r="D112" s="125" t="s">
        <v>125</v>
      </c>
      <c r="E112" s="186">
        <v>53</v>
      </c>
      <c r="F112" s="186">
        <v>0</v>
      </c>
      <c r="G112" s="186">
        <f>F112+F112*5%</f>
        <v>0</v>
      </c>
    </row>
    <row r="113" spans="1:7" s="1" customFormat="1" ht="67.8" hidden="1" customHeight="1">
      <c r="A113" s="127" t="s">
        <v>128</v>
      </c>
      <c r="B113" s="122" t="s">
        <v>129</v>
      </c>
      <c r="C113" s="122"/>
      <c r="D113" s="125"/>
      <c r="E113" s="187">
        <f t="shared" ref="E113:G114" si="25">E114</f>
        <v>0</v>
      </c>
      <c r="F113" s="187">
        <f t="shared" si="25"/>
        <v>0</v>
      </c>
      <c r="G113" s="187">
        <f t="shared" si="25"/>
        <v>0</v>
      </c>
    </row>
    <row r="114" spans="1:7" s="1" customFormat="1" ht="60" hidden="1" customHeight="1">
      <c r="A114" s="124" t="s">
        <v>123</v>
      </c>
      <c r="B114" s="122" t="s">
        <v>129</v>
      </c>
      <c r="C114" s="122">
        <v>600</v>
      </c>
      <c r="D114" s="125"/>
      <c r="E114" s="186">
        <f t="shared" si="25"/>
        <v>0</v>
      </c>
      <c r="F114" s="186">
        <f t="shared" si="25"/>
        <v>0</v>
      </c>
      <c r="G114" s="186">
        <f t="shared" si="25"/>
        <v>0</v>
      </c>
    </row>
    <row r="115" spans="1:7" s="1" customFormat="1" ht="52.2" hidden="1" customHeight="1">
      <c r="A115" s="127" t="s">
        <v>124</v>
      </c>
      <c r="B115" s="122" t="s">
        <v>129</v>
      </c>
      <c r="C115" s="122">
        <v>600</v>
      </c>
      <c r="D115" s="125" t="s">
        <v>125</v>
      </c>
      <c r="E115" s="186"/>
      <c r="F115" s="186">
        <f>E115+E115*5%</f>
        <v>0</v>
      </c>
      <c r="G115" s="186">
        <f>F115+F115*5%</f>
        <v>0</v>
      </c>
    </row>
    <row r="116" spans="1:7" s="1" customFormat="1" ht="68.400000000000006">
      <c r="A116" s="127" t="s">
        <v>128</v>
      </c>
      <c r="B116" s="122" t="s">
        <v>130</v>
      </c>
      <c r="C116" s="122"/>
      <c r="D116" s="125"/>
      <c r="E116" s="187">
        <f t="shared" ref="E116:G117" si="26">E117</f>
        <v>965.6</v>
      </c>
      <c r="F116" s="187">
        <f t="shared" si="26"/>
        <v>420</v>
      </c>
      <c r="G116" s="187">
        <f t="shared" si="26"/>
        <v>441</v>
      </c>
    </row>
    <row r="117" spans="1:7" s="1" customFormat="1" ht="68.400000000000006">
      <c r="A117" s="124" t="s">
        <v>123</v>
      </c>
      <c r="B117" s="122" t="s">
        <v>130</v>
      </c>
      <c r="C117" s="122">
        <v>600</v>
      </c>
      <c r="D117" s="125"/>
      <c r="E117" s="186">
        <f t="shared" si="26"/>
        <v>965.6</v>
      </c>
      <c r="F117" s="186">
        <f t="shared" si="26"/>
        <v>420</v>
      </c>
      <c r="G117" s="186">
        <f t="shared" si="26"/>
        <v>441</v>
      </c>
    </row>
    <row r="118" spans="1:7" s="1" customFormat="1" ht="24.75" customHeight="1">
      <c r="A118" s="127" t="s">
        <v>124</v>
      </c>
      <c r="B118" s="122" t="s">
        <v>130</v>
      </c>
      <c r="C118" s="122">
        <v>600</v>
      </c>
      <c r="D118" s="125" t="s">
        <v>125</v>
      </c>
      <c r="E118" s="186">
        <v>965.6</v>
      </c>
      <c r="F118" s="186">
        <v>420</v>
      </c>
      <c r="G118" s="186">
        <f>F118+F118*5%</f>
        <v>441</v>
      </c>
    </row>
    <row r="119" spans="1:7" s="1" customFormat="1" ht="114" hidden="1">
      <c r="A119" s="154" t="s">
        <v>131</v>
      </c>
      <c r="B119" s="155" t="s">
        <v>132</v>
      </c>
      <c r="C119" s="155"/>
      <c r="D119" s="155"/>
      <c r="E119" s="196">
        <f>E120</f>
        <v>0</v>
      </c>
      <c r="F119" s="156">
        <f>F120</f>
        <v>0</v>
      </c>
      <c r="G119" s="156">
        <f>G120</f>
        <v>0</v>
      </c>
    </row>
    <row r="120" spans="1:7" s="1" customFormat="1" ht="68.400000000000006" hidden="1">
      <c r="A120" s="157" t="s">
        <v>133</v>
      </c>
      <c r="B120" s="144" t="s">
        <v>134</v>
      </c>
      <c r="C120" s="144"/>
      <c r="D120" s="144"/>
      <c r="E120" s="197">
        <f>E121+E124</f>
        <v>0</v>
      </c>
      <c r="F120" s="146">
        <f>F121+F124</f>
        <v>0</v>
      </c>
      <c r="G120" s="146">
        <f>G121+G124</f>
        <v>0</v>
      </c>
    </row>
    <row r="121" spans="1:7" s="1" customFormat="1" ht="68.400000000000006" hidden="1">
      <c r="A121" s="157" t="s">
        <v>135</v>
      </c>
      <c r="B121" s="144" t="s">
        <v>136</v>
      </c>
      <c r="C121" s="144"/>
      <c r="D121" s="144"/>
      <c r="E121" s="198">
        <f t="shared" ref="E121:G122" si="27">E122</f>
        <v>0</v>
      </c>
      <c r="F121" s="148">
        <f t="shared" si="27"/>
        <v>0</v>
      </c>
      <c r="G121" s="148">
        <f t="shared" si="27"/>
        <v>0</v>
      </c>
    </row>
    <row r="122" spans="1:7" s="1" customFormat="1" ht="45.6" hidden="1">
      <c r="A122" s="124" t="s">
        <v>24</v>
      </c>
      <c r="B122" s="144" t="s">
        <v>136</v>
      </c>
      <c r="C122" s="144">
        <v>200</v>
      </c>
      <c r="D122" s="144"/>
      <c r="E122" s="197">
        <f t="shared" si="27"/>
        <v>0</v>
      </c>
      <c r="F122" s="146">
        <f t="shared" si="27"/>
        <v>0</v>
      </c>
      <c r="G122" s="146">
        <f t="shared" si="27"/>
        <v>0</v>
      </c>
    </row>
    <row r="123" spans="1:7" s="1" customFormat="1" ht="16.5" hidden="1" customHeight="1">
      <c r="A123" s="157" t="s">
        <v>137</v>
      </c>
      <c r="B123" s="144" t="s">
        <v>136</v>
      </c>
      <c r="C123" s="144">
        <v>200</v>
      </c>
      <c r="D123" s="144">
        <v>1101</v>
      </c>
      <c r="E123" s="197"/>
      <c r="F123" s="146">
        <f>E123+E123*5%</f>
        <v>0</v>
      </c>
      <c r="G123" s="146">
        <f>F123+F123*5%</f>
        <v>0</v>
      </c>
    </row>
    <row r="124" spans="1:7" s="1" customFormat="1" ht="0.75" hidden="1" customHeight="1">
      <c r="A124" s="147">
        <v>40</v>
      </c>
      <c r="B124" s="144" t="s">
        <v>138</v>
      </c>
      <c r="C124" s="144">
        <v>200</v>
      </c>
      <c r="D124" s="144"/>
      <c r="E124" s="198">
        <f>E125</f>
        <v>0</v>
      </c>
      <c r="F124" s="148">
        <f>F125</f>
        <v>0</v>
      </c>
      <c r="G124" s="148">
        <f>G125</f>
        <v>0</v>
      </c>
    </row>
    <row r="125" spans="1:7" s="1" customFormat="1" ht="22.8" hidden="1">
      <c r="A125" s="157" t="s">
        <v>137</v>
      </c>
      <c r="B125" s="144" t="s">
        <v>138</v>
      </c>
      <c r="C125" s="144">
        <v>200</v>
      </c>
      <c r="D125" s="144">
        <v>1101</v>
      </c>
      <c r="E125" s="197"/>
      <c r="F125" s="146">
        <f>E125+E125*5%</f>
        <v>0</v>
      </c>
      <c r="G125" s="146">
        <f>F125+F125*5%</f>
        <v>0</v>
      </c>
    </row>
    <row r="126" spans="1:7" s="1" customFormat="1" ht="114" hidden="1">
      <c r="A126" s="158" t="s">
        <v>139</v>
      </c>
      <c r="B126" s="159" t="s">
        <v>140</v>
      </c>
      <c r="C126" s="159"/>
      <c r="D126" s="159"/>
      <c r="E126" s="199">
        <f t="shared" ref="E126:G129" si="28">E127</f>
        <v>0</v>
      </c>
      <c r="F126" s="160">
        <f t="shared" si="28"/>
        <v>0</v>
      </c>
      <c r="G126" s="160">
        <f t="shared" si="28"/>
        <v>0</v>
      </c>
    </row>
    <row r="127" spans="1:7" s="1" customFormat="1" ht="45.6" hidden="1">
      <c r="A127" s="157" t="s">
        <v>141</v>
      </c>
      <c r="B127" s="144" t="s">
        <v>142</v>
      </c>
      <c r="C127" s="144"/>
      <c r="D127" s="144"/>
      <c r="E127" s="198">
        <f t="shared" si="28"/>
        <v>0</v>
      </c>
      <c r="F127" s="148">
        <f t="shared" si="28"/>
        <v>0</v>
      </c>
      <c r="G127" s="148">
        <f t="shared" si="28"/>
        <v>0</v>
      </c>
    </row>
    <row r="128" spans="1:7" s="1" customFormat="1" ht="45.6" hidden="1">
      <c r="A128" s="157" t="s">
        <v>31</v>
      </c>
      <c r="B128" s="144" t="s">
        <v>143</v>
      </c>
      <c r="C128" s="144"/>
      <c r="D128" s="144"/>
      <c r="E128" s="197">
        <f t="shared" si="28"/>
        <v>0</v>
      </c>
      <c r="F128" s="146">
        <f t="shared" si="28"/>
        <v>0</v>
      </c>
      <c r="G128" s="146">
        <f t="shared" si="28"/>
        <v>0</v>
      </c>
    </row>
    <row r="129" spans="1:1023" ht="45.6" hidden="1">
      <c r="A129" s="124" t="s">
        <v>24</v>
      </c>
      <c r="B129" s="144" t="s">
        <v>143</v>
      </c>
      <c r="C129" s="144">
        <v>200</v>
      </c>
      <c r="D129" s="144"/>
      <c r="E129" s="197">
        <f t="shared" si="28"/>
        <v>0</v>
      </c>
      <c r="F129" s="146">
        <f t="shared" si="28"/>
        <v>0</v>
      </c>
      <c r="G129" s="146">
        <f t="shared" si="28"/>
        <v>0</v>
      </c>
    </row>
    <row r="130" spans="1:1023" ht="22.8" hidden="1">
      <c r="A130" s="157" t="s">
        <v>25</v>
      </c>
      <c r="B130" s="144" t="s">
        <v>143</v>
      </c>
      <c r="C130" s="144">
        <v>200</v>
      </c>
      <c r="D130" s="145" t="s">
        <v>26</v>
      </c>
      <c r="E130" s="197"/>
      <c r="F130" s="146">
        <f>E130+E130*5%</f>
        <v>0</v>
      </c>
      <c r="G130" s="146">
        <f>F130+F130*5%</f>
        <v>0</v>
      </c>
    </row>
    <row r="131" spans="1:1023" ht="12.75" hidden="1" customHeight="1">
      <c r="A131" s="161" t="s">
        <v>144</v>
      </c>
      <c r="B131" s="159" t="s">
        <v>140</v>
      </c>
      <c r="C131" s="159"/>
      <c r="D131" s="162"/>
      <c r="E131" s="199">
        <f t="shared" ref="E131:G134" si="29">E132</f>
        <v>0</v>
      </c>
      <c r="F131" s="160">
        <f t="shared" si="29"/>
        <v>0</v>
      </c>
      <c r="G131" s="160">
        <f t="shared" si="29"/>
        <v>0</v>
      </c>
    </row>
    <row r="132" spans="1:1023" ht="91.2" hidden="1">
      <c r="A132" s="147" t="s">
        <v>145</v>
      </c>
      <c r="B132" s="144" t="s">
        <v>142</v>
      </c>
      <c r="C132" s="144"/>
      <c r="D132" s="145"/>
      <c r="E132" s="198">
        <f t="shared" si="29"/>
        <v>0</v>
      </c>
      <c r="F132" s="148">
        <f t="shared" si="29"/>
        <v>0</v>
      </c>
      <c r="G132" s="148">
        <f t="shared" si="29"/>
        <v>0</v>
      </c>
    </row>
    <row r="133" spans="1:1023" ht="22.8" hidden="1">
      <c r="A133" s="157"/>
      <c r="B133" s="144" t="s">
        <v>142</v>
      </c>
      <c r="C133" s="144"/>
      <c r="D133" s="145"/>
      <c r="E133" s="197">
        <f t="shared" si="29"/>
        <v>0</v>
      </c>
      <c r="F133" s="146">
        <f t="shared" si="29"/>
        <v>0</v>
      </c>
      <c r="G133" s="146">
        <f t="shared" si="29"/>
        <v>0</v>
      </c>
    </row>
    <row r="134" spans="1:1023" ht="45.6" hidden="1">
      <c r="A134" s="124" t="s">
        <v>24</v>
      </c>
      <c r="B134" s="144" t="s">
        <v>142</v>
      </c>
      <c r="C134" s="144">
        <v>200</v>
      </c>
      <c r="D134" s="145"/>
      <c r="E134" s="197">
        <f t="shared" si="29"/>
        <v>0</v>
      </c>
      <c r="F134" s="146">
        <f t="shared" si="29"/>
        <v>0</v>
      </c>
      <c r="G134" s="146">
        <f t="shared" si="29"/>
        <v>0</v>
      </c>
    </row>
    <row r="135" spans="1:1023" ht="22.8" hidden="1">
      <c r="A135" s="147" t="s">
        <v>25</v>
      </c>
      <c r="B135" s="144" t="s">
        <v>142</v>
      </c>
      <c r="C135" s="144">
        <v>200</v>
      </c>
      <c r="D135" s="145" t="s">
        <v>26</v>
      </c>
      <c r="E135" s="197"/>
      <c r="F135" s="146">
        <f>E135+E135*5%</f>
        <v>0</v>
      </c>
      <c r="G135" s="146">
        <f>F135+F135*5%</f>
        <v>0</v>
      </c>
    </row>
    <row r="136" spans="1:1023" s="24" customFormat="1" ht="91.2" hidden="1">
      <c r="A136" s="158" t="s">
        <v>146</v>
      </c>
      <c r="B136" s="159" t="s">
        <v>147</v>
      </c>
      <c r="C136" s="159"/>
      <c r="D136" s="162"/>
      <c r="E136" s="199">
        <f t="shared" ref="E136:G138" si="30">E137</f>
        <v>0</v>
      </c>
      <c r="F136" s="160">
        <f t="shared" si="30"/>
        <v>0</v>
      </c>
      <c r="G136" s="160">
        <f t="shared" si="30"/>
        <v>0</v>
      </c>
      <c r="AMH136" s="105"/>
      <c r="AMI136" s="105"/>
    </row>
    <row r="137" spans="1:1023" ht="0.75" hidden="1" customHeight="1">
      <c r="A137" s="157" t="s">
        <v>27</v>
      </c>
      <c r="B137" s="144" t="s">
        <v>148</v>
      </c>
      <c r="C137" s="144"/>
      <c r="D137" s="145"/>
      <c r="E137" s="198">
        <f t="shared" si="30"/>
        <v>0</v>
      </c>
      <c r="F137" s="148">
        <f t="shared" si="30"/>
        <v>0</v>
      </c>
      <c r="G137" s="148">
        <f t="shared" si="30"/>
        <v>0</v>
      </c>
    </row>
    <row r="138" spans="1:1023" ht="45.6" hidden="1">
      <c r="A138" s="124" t="s">
        <v>24</v>
      </c>
      <c r="B138" s="144" t="s">
        <v>148</v>
      </c>
      <c r="C138" s="144">
        <v>200</v>
      </c>
      <c r="D138" s="145"/>
      <c r="E138" s="197">
        <f t="shared" si="30"/>
        <v>0</v>
      </c>
      <c r="F138" s="146">
        <f t="shared" si="30"/>
        <v>0</v>
      </c>
      <c r="G138" s="146">
        <f t="shared" si="30"/>
        <v>0</v>
      </c>
    </row>
    <row r="139" spans="1:1023" ht="22.8" hidden="1">
      <c r="A139" s="147" t="s">
        <v>25</v>
      </c>
      <c r="B139" s="144" t="s">
        <v>148</v>
      </c>
      <c r="C139" s="144">
        <v>200</v>
      </c>
      <c r="D139" s="145" t="s">
        <v>26</v>
      </c>
      <c r="E139" s="197"/>
      <c r="F139" s="146">
        <f>E139+E139*5%</f>
        <v>0</v>
      </c>
      <c r="G139" s="146">
        <f>F139+F139*5%</f>
        <v>0</v>
      </c>
    </row>
    <row r="140" spans="1:1023" s="24" customFormat="1" ht="91.2" hidden="1">
      <c r="A140" s="158" t="s">
        <v>149</v>
      </c>
      <c r="B140" s="159" t="s">
        <v>150</v>
      </c>
      <c r="C140" s="159"/>
      <c r="D140" s="162"/>
      <c r="E140" s="199">
        <f>E141+E143</f>
        <v>0</v>
      </c>
      <c r="F140" s="160">
        <f>F141+F143</f>
        <v>0</v>
      </c>
      <c r="G140" s="160">
        <f>G141+G143</f>
        <v>0</v>
      </c>
      <c r="AMH140" s="106"/>
      <c r="AMI140" s="106"/>
    </row>
    <row r="141" spans="1:1023" ht="136.80000000000001" hidden="1">
      <c r="A141" s="157" t="s">
        <v>38</v>
      </c>
      <c r="B141" s="144" t="s">
        <v>151</v>
      </c>
      <c r="C141" s="144"/>
      <c r="D141" s="145"/>
      <c r="E141" s="200">
        <f>E142</f>
        <v>0</v>
      </c>
      <c r="F141" s="163">
        <f>F142</f>
        <v>0</v>
      </c>
      <c r="G141" s="163">
        <f>G142</f>
        <v>0</v>
      </c>
    </row>
    <row r="142" spans="1:1023" ht="45.6" hidden="1">
      <c r="A142" s="124" t="s">
        <v>24</v>
      </c>
      <c r="B142" s="144" t="s">
        <v>151</v>
      </c>
      <c r="C142" s="144">
        <v>200</v>
      </c>
      <c r="D142" s="145"/>
      <c r="E142" s="197"/>
      <c r="F142" s="146">
        <f>E142+E142*5%</f>
        <v>0</v>
      </c>
      <c r="G142" s="146">
        <f>F142+F142*5%</f>
        <v>0</v>
      </c>
    </row>
    <row r="143" spans="1:1023" ht="136.80000000000001" hidden="1">
      <c r="A143" s="157" t="s">
        <v>38</v>
      </c>
      <c r="B143" s="144" t="s">
        <v>151</v>
      </c>
      <c r="C143" s="144"/>
      <c r="D143" s="145"/>
      <c r="E143" s="200">
        <f t="shared" ref="E143:G144" si="31">E144</f>
        <v>0</v>
      </c>
      <c r="F143" s="163">
        <f t="shared" si="31"/>
        <v>0</v>
      </c>
      <c r="G143" s="163">
        <f t="shared" si="31"/>
        <v>0</v>
      </c>
    </row>
    <row r="144" spans="1:1023" ht="45.6" hidden="1">
      <c r="A144" s="124" t="s">
        <v>24</v>
      </c>
      <c r="B144" s="144" t="s">
        <v>151</v>
      </c>
      <c r="C144" s="144">
        <v>200</v>
      </c>
      <c r="D144" s="145"/>
      <c r="E144" s="197">
        <f t="shared" si="31"/>
        <v>0</v>
      </c>
      <c r="F144" s="146">
        <f t="shared" si="31"/>
        <v>0</v>
      </c>
      <c r="G144" s="146">
        <f t="shared" si="31"/>
        <v>0</v>
      </c>
    </row>
    <row r="145" spans="1:7" s="1" customFormat="1" ht="52.5" hidden="1" customHeight="1">
      <c r="A145" s="149" t="s">
        <v>40</v>
      </c>
      <c r="B145" s="150" t="s">
        <v>151</v>
      </c>
      <c r="C145" s="150">
        <v>200</v>
      </c>
      <c r="D145" s="151" t="s">
        <v>64</v>
      </c>
      <c r="E145" s="194"/>
      <c r="F145" s="153">
        <f>E145+E145*5%</f>
        <v>0</v>
      </c>
      <c r="G145" s="153">
        <f>F145+F145*5%</f>
        <v>0</v>
      </c>
    </row>
    <row r="146" spans="1:7" s="1" customFormat="1" ht="141" customHeight="1">
      <c r="A146" s="164" t="s">
        <v>254</v>
      </c>
      <c r="B146" s="120" t="s">
        <v>152</v>
      </c>
      <c r="C146" s="120"/>
      <c r="D146" s="138"/>
      <c r="E146" s="192">
        <f>E147+E151</f>
        <v>947.3</v>
      </c>
      <c r="F146" s="134">
        <f>F147+F151</f>
        <v>0</v>
      </c>
      <c r="G146" s="134">
        <f>G147+G151</f>
        <v>0</v>
      </c>
    </row>
    <row r="147" spans="1:7" s="1" customFormat="1" ht="61.8" customHeight="1">
      <c r="A147" s="127" t="s">
        <v>267</v>
      </c>
      <c r="B147" s="122" t="s">
        <v>158</v>
      </c>
      <c r="C147" s="122"/>
      <c r="D147" s="125"/>
      <c r="E147" s="195">
        <f>E148</f>
        <v>299.3</v>
      </c>
      <c r="F147" s="126">
        <f>F150</f>
        <v>0</v>
      </c>
      <c r="G147" s="126">
        <f>G150</f>
        <v>0</v>
      </c>
    </row>
    <row r="148" spans="1:7" s="1" customFormat="1" ht="159.6">
      <c r="A148" s="127" t="s">
        <v>155</v>
      </c>
      <c r="B148" s="122" t="s">
        <v>159</v>
      </c>
      <c r="C148" s="122"/>
      <c r="D148" s="125"/>
      <c r="E148" s="186">
        <f>E149</f>
        <v>299.3</v>
      </c>
      <c r="F148" s="126">
        <f>F149</f>
        <v>0</v>
      </c>
      <c r="G148" s="126">
        <f>G149</f>
        <v>0</v>
      </c>
    </row>
    <row r="149" spans="1:7" s="1" customFormat="1" ht="45.6">
      <c r="A149" s="124" t="s">
        <v>24</v>
      </c>
      <c r="B149" s="122" t="s">
        <v>159</v>
      </c>
      <c r="C149" s="122">
        <v>200</v>
      </c>
      <c r="D149" s="125"/>
      <c r="E149" s="186">
        <f>E150</f>
        <v>299.3</v>
      </c>
      <c r="F149" s="126">
        <f>F150</f>
        <v>0</v>
      </c>
      <c r="G149" s="126">
        <f>G150</f>
        <v>0</v>
      </c>
    </row>
    <row r="150" spans="1:7" s="1" customFormat="1" ht="22.8">
      <c r="A150" s="129" t="s">
        <v>40</v>
      </c>
      <c r="B150" s="122" t="s">
        <v>159</v>
      </c>
      <c r="C150" s="122">
        <v>200</v>
      </c>
      <c r="D150" s="125" t="s">
        <v>64</v>
      </c>
      <c r="E150" s="186">
        <v>299.3</v>
      </c>
      <c r="F150" s="186"/>
      <c r="G150" s="186">
        <f>F150+F150*5%</f>
        <v>0</v>
      </c>
    </row>
    <row r="151" spans="1:7" s="1" customFormat="1" ht="91.2">
      <c r="A151" s="127" t="s">
        <v>268</v>
      </c>
      <c r="B151" s="122" t="s">
        <v>154</v>
      </c>
      <c r="C151" s="122"/>
      <c r="D151" s="125"/>
      <c r="E151" s="195">
        <f t="shared" ref="E151:G153" si="32">E152</f>
        <v>648</v>
      </c>
      <c r="F151" s="195">
        <f t="shared" si="32"/>
        <v>0</v>
      </c>
      <c r="G151" s="195">
        <f t="shared" si="32"/>
        <v>0</v>
      </c>
    </row>
    <row r="152" spans="1:7" s="1" customFormat="1" ht="159.6">
      <c r="A152" s="127" t="s">
        <v>155</v>
      </c>
      <c r="B152" s="122" t="s">
        <v>156</v>
      </c>
      <c r="C152" s="122"/>
      <c r="D152" s="125"/>
      <c r="E152" s="186">
        <f t="shared" si="32"/>
        <v>648</v>
      </c>
      <c r="F152" s="186">
        <f t="shared" si="32"/>
        <v>0</v>
      </c>
      <c r="G152" s="186">
        <f t="shared" si="32"/>
        <v>0</v>
      </c>
    </row>
    <row r="153" spans="1:7" s="1" customFormat="1" ht="45.6">
      <c r="A153" s="124" t="s">
        <v>24</v>
      </c>
      <c r="B153" s="122" t="s">
        <v>156</v>
      </c>
      <c r="C153" s="122">
        <v>200</v>
      </c>
      <c r="D153" s="125"/>
      <c r="E153" s="186">
        <f t="shared" si="32"/>
        <v>648</v>
      </c>
      <c r="F153" s="186">
        <f t="shared" si="32"/>
        <v>0</v>
      </c>
      <c r="G153" s="186">
        <f t="shared" si="32"/>
        <v>0</v>
      </c>
    </row>
    <row r="154" spans="1:7" s="1" customFormat="1" ht="22.8">
      <c r="A154" s="129" t="s">
        <v>25</v>
      </c>
      <c r="B154" s="122" t="s">
        <v>156</v>
      </c>
      <c r="C154" s="122">
        <v>200</v>
      </c>
      <c r="D154" s="125" t="s">
        <v>26</v>
      </c>
      <c r="E154" s="186">
        <v>648</v>
      </c>
      <c r="F154" s="186"/>
      <c r="G154" s="186">
        <f>F154+F154*5%</f>
        <v>0</v>
      </c>
    </row>
    <row r="155" spans="1:7" s="1" customFormat="1" ht="159.6">
      <c r="A155" s="165" t="s">
        <v>160</v>
      </c>
      <c r="B155" s="166" t="s">
        <v>161</v>
      </c>
      <c r="C155" s="166"/>
      <c r="D155" s="117"/>
      <c r="E155" s="192">
        <f>E156</f>
        <v>10080</v>
      </c>
      <c r="F155" s="134">
        <f>F156</f>
        <v>0</v>
      </c>
      <c r="G155" s="134">
        <f>G156</f>
        <v>0</v>
      </c>
    </row>
    <row r="156" spans="1:7" s="1" customFormat="1" ht="68.400000000000006">
      <c r="A156" s="118" t="s">
        <v>162</v>
      </c>
      <c r="B156" s="167" t="s">
        <v>163</v>
      </c>
      <c r="C156" s="167"/>
      <c r="D156" s="168"/>
      <c r="E156" s="186">
        <f>E157+E160+E162</f>
        <v>10080</v>
      </c>
      <c r="F156" s="126">
        <f>F157+F162+F165</f>
        <v>0</v>
      </c>
      <c r="G156" s="126">
        <v>0</v>
      </c>
    </row>
    <row r="157" spans="1:7" s="1" customFormat="1" ht="45.6">
      <c r="A157" s="118" t="s">
        <v>164</v>
      </c>
      <c r="B157" s="167" t="s">
        <v>165</v>
      </c>
      <c r="C157" s="167"/>
      <c r="D157" s="168"/>
      <c r="E157" s="123">
        <f t="shared" ref="E157:G158" si="33">E158</f>
        <v>712</v>
      </c>
      <c r="F157" s="123">
        <f t="shared" si="33"/>
        <v>0</v>
      </c>
      <c r="G157" s="123">
        <f t="shared" si="33"/>
        <v>0</v>
      </c>
    </row>
    <row r="158" spans="1:7" s="1" customFormat="1" ht="45.6">
      <c r="A158" s="124" t="s">
        <v>166</v>
      </c>
      <c r="B158" s="167" t="s">
        <v>165</v>
      </c>
      <c r="C158" s="122">
        <v>400</v>
      </c>
      <c r="D158" s="125"/>
      <c r="E158" s="126">
        <v>712</v>
      </c>
      <c r="F158" s="126">
        <f t="shared" si="33"/>
        <v>0</v>
      </c>
      <c r="G158" s="126">
        <f t="shared" si="33"/>
        <v>0</v>
      </c>
    </row>
    <row r="159" spans="1:7" s="1" customFormat="1" ht="30" customHeight="1">
      <c r="A159" s="129" t="s">
        <v>167</v>
      </c>
      <c r="B159" s="167" t="s">
        <v>165</v>
      </c>
      <c r="C159" s="122">
        <v>400</v>
      </c>
      <c r="D159" s="125" t="s">
        <v>168</v>
      </c>
      <c r="E159" s="186">
        <v>712</v>
      </c>
      <c r="F159" s="186">
        <v>0</v>
      </c>
      <c r="G159" s="186">
        <f>F159+F159*5%</f>
        <v>0</v>
      </c>
    </row>
    <row r="160" spans="1:7" s="1" customFormat="1" ht="73.8" customHeight="1">
      <c r="A160" s="118" t="s">
        <v>164</v>
      </c>
      <c r="B160" s="167" t="s">
        <v>169</v>
      </c>
      <c r="C160" s="122"/>
      <c r="D160" s="125"/>
      <c r="E160" s="186">
        <v>4476.7</v>
      </c>
      <c r="F160" s="126">
        <v>0</v>
      </c>
      <c r="G160" s="126">
        <v>0</v>
      </c>
    </row>
    <row r="161" spans="1:1023" s="1" customFormat="1" ht="79.8" customHeight="1">
      <c r="A161" s="124" t="s">
        <v>166</v>
      </c>
      <c r="B161" s="167" t="s">
        <v>169</v>
      </c>
      <c r="C161" s="122">
        <v>400</v>
      </c>
      <c r="D161" s="125"/>
      <c r="E161" s="186">
        <v>4476.7</v>
      </c>
      <c r="F161" s="186">
        <v>0</v>
      </c>
      <c r="G161" s="186">
        <v>0</v>
      </c>
    </row>
    <row r="162" spans="1:1023" s="1" customFormat="1" ht="79.2" customHeight="1">
      <c r="A162" s="118" t="s">
        <v>164</v>
      </c>
      <c r="B162" s="167" t="s">
        <v>170</v>
      </c>
      <c r="C162" s="167"/>
      <c r="D162" s="125"/>
      <c r="E162" s="195">
        <f t="shared" ref="E162:G163" si="34">E163</f>
        <v>4891.3</v>
      </c>
      <c r="F162" s="186">
        <f t="shared" si="34"/>
        <v>0</v>
      </c>
      <c r="G162" s="186">
        <f t="shared" si="34"/>
        <v>0</v>
      </c>
    </row>
    <row r="163" spans="1:1023" ht="75" customHeight="1">
      <c r="A163" s="124" t="s">
        <v>166</v>
      </c>
      <c r="B163" s="167" t="s">
        <v>170</v>
      </c>
      <c r="C163" s="122">
        <v>400</v>
      </c>
      <c r="D163" s="125"/>
      <c r="E163" s="186">
        <v>4891.3</v>
      </c>
      <c r="F163" s="186">
        <f t="shared" si="34"/>
        <v>0</v>
      </c>
      <c r="G163" s="186">
        <v>0</v>
      </c>
    </row>
    <row r="164" spans="1:1023" ht="44.4" customHeight="1">
      <c r="A164" s="204" t="s">
        <v>271</v>
      </c>
      <c r="B164" s="205" t="s">
        <v>281</v>
      </c>
      <c r="C164" s="206"/>
      <c r="D164" s="207" t="s">
        <v>277</v>
      </c>
      <c r="E164" s="208">
        <v>0</v>
      </c>
      <c r="F164" s="208">
        <v>0</v>
      </c>
      <c r="G164" s="208">
        <v>2747.3</v>
      </c>
    </row>
    <row r="165" spans="1:1023" ht="156.6" customHeight="1">
      <c r="A165" s="209" t="s">
        <v>276</v>
      </c>
      <c r="B165" s="167" t="s">
        <v>282</v>
      </c>
      <c r="C165" s="167"/>
      <c r="D165" s="125"/>
      <c r="E165" s="195">
        <f t="shared" ref="E165:G166" si="35">E166</f>
        <v>0</v>
      </c>
      <c r="F165" s="186">
        <f t="shared" si="35"/>
        <v>0</v>
      </c>
      <c r="G165" s="186">
        <f>G166</f>
        <v>2747.3</v>
      </c>
    </row>
    <row r="166" spans="1:1023" ht="197.4" customHeight="1">
      <c r="A166" s="210" t="s">
        <v>272</v>
      </c>
      <c r="B166" s="167" t="s">
        <v>274</v>
      </c>
      <c r="C166" s="122"/>
      <c r="D166" s="125"/>
      <c r="E166" s="186">
        <f t="shared" si="35"/>
        <v>0</v>
      </c>
      <c r="F166" s="186">
        <f t="shared" si="35"/>
        <v>0</v>
      </c>
      <c r="G166" s="186">
        <f t="shared" si="35"/>
        <v>2747.3</v>
      </c>
    </row>
    <row r="167" spans="1:1023" ht="69" customHeight="1">
      <c r="A167" s="217" t="s">
        <v>273</v>
      </c>
      <c r="B167" s="218" t="s">
        <v>274</v>
      </c>
      <c r="C167" s="178">
        <v>300</v>
      </c>
      <c r="D167" s="219" t="s">
        <v>277</v>
      </c>
      <c r="E167" s="220">
        <v>0</v>
      </c>
      <c r="F167" s="220">
        <v>0</v>
      </c>
      <c r="G167" s="220">
        <v>2747.3</v>
      </c>
    </row>
    <row r="168" spans="1:1023" ht="49.2" customHeight="1">
      <c r="A168" s="221" t="s">
        <v>44</v>
      </c>
      <c r="B168" s="222" t="s">
        <v>291</v>
      </c>
      <c r="C168" s="223"/>
      <c r="D168" s="224"/>
      <c r="E168" s="225">
        <v>449.7</v>
      </c>
      <c r="F168" s="225">
        <v>0</v>
      </c>
      <c r="G168" s="225">
        <v>0</v>
      </c>
    </row>
    <row r="169" spans="1:1023" ht="126" customHeight="1">
      <c r="A169" s="226" t="s">
        <v>289</v>
      </c>
      <c r="B169" s="222" t="s">
        <v>292</v>
      </c>
      <c r="C169" s="223"/>
      <c r="D169" s="224"/>
      <c r="E169" s="225">
        <v>449.7</v>
      </c>
      <c r="F169" s="225">
        <v>0</v>
      </c>
      <c r="G169" s="225">
        <v>0</v>
      </c>
    </row>
    <row r="170" spans="1:1023" ht="46.2" customHeight="1">
      <c r="A170" s="227" t="s">
        <v>290</v>
      </c>
      <c r="B170" s="222" t="s">
        <v>293</v>
      </c>
      <c r="C170" s="223"/>
      <c r="D170" s="224"/>
      <c r="E170" s="225">
        <v>449.7</v>
      </c>
      <c r="F170" s="225">
        <v>0</v>
      </c>
      <c r="G170" s="225">
        <v>0</v>
      </c>
    </row>
    <row r="171" spans="1:1023" ht="55.2" customHeight="1">
      <c r="A171" s="227" t="s">
        <v>295</v>
      </c>
      <c r="B171" s="222" t="s">
        <v>293</v>
      </c>
      <c r="C171" s="223"/>
      <c r="D171" s="224"/>
      <c r="E171" s="225">
        <v>449.7</v>
      </c>
      <c r="F171" s="225">
        <v>0</v>
      </c>
      <c r="G171" s="225">
        <v>0</v>
      </c>
    </row>
    <row r="172" spans="1:1023" ht="69" customHeight="1">
      <c r="A172" s="124" t="s">
        <v>24</v>
      </c>
      <c r="B172" s="222" t="s">
        <v>293</v>
      </c>
      <c r="C172" s="223">
        <v>200</v>
      </c>
      <c r="D172" s="224" t="s">
        <v>228</v>
      </c>
      <c r="E172" s="225">
        <v>449.7</v>
      </c>
      <c r="F172" s="225">
        <v>0</v>
      </c>
      <c r="G172" s="225">
        <v>0</v>
      </c>
    </row>
    <row r="173" spans="1:1023" s="24" customFormat="1" ht="45.6">
      <c r="A173" s="133" t="s">
        <v>171</v>
      </c>
      <c r="B173" s="120" t="s">
        <v>172</v>
      </c>
      <c r="C173" s="120"/>
      <c r="D173" s="120"/>
      <c r="E173" s="134">
        <f>E174+E181</f>
        <v>6193.2</v>
      </c>
      <c r="F173" s="134">
        <f>F174+F181</f>
        <v>5951.4</v>
      </c>
      <c r="G173" s="134">
        <f>G174+G181</f>
        <v>6258.07</v>
      </c>
      <c r="AMH173" s="106"/>
      <c r="AMI173" s="106"/>
    </row>
    <row r="174" spans="1:1023" ht="68.400000000000006">
      <c r="A174" s="127" t="s">
        <v>173</v>
      </c>
      <c r="B174" s="122" t="s">
        <v>174</v>
      </c>
      <c r="C174" s="122"/>
      <c r="D174" s="122"/>
      <c r="E174" s="123">
        <f>E175</f>
        <v>1102.7</v>
      </c>
      <c r="F174" s="123">
        <f>F175</f>
        <v>1163.4000000000001</v>
      </c>
      <c r="G174" s="123">
        <f>G175</f>
        <v>1221.5700000000002</v>
      </c>
    </row>
    <row r="175" spans="1:1023" ht="22.8">
      <c r="A175" s="127" t="s">
        <v>175</v>
      </c>
      <c r="B175" s="122" t="s">
        <v>176</v>
      </c>
      <c r="C175" s="122"/>
      <c r="D175" s="122"/>
      <c r="E175" s="126">
        <f>E176+E179</f>
        <v>1102.7</v>
      </c>
      <c r="F175" s="126">
        <f>F176+F179</f>
        <v>1163.4000000000001</v>
      </c>
      <c r="G175" s="126">
        <f>G176+G179</f>
        <v>1221.5700000000002</v>
      </c>
    </row>
    <row r="176" spans="1:1023" ht="45.6">
      <c r="A176" s="127" t="s">
        <v>177</v>
      </c>
      <c r="B176" s="122" t="s">
        <v>178</v>
      </c>
      <c r="C176" s="122"/>
      <c r="D176" s="122"/>
      <c r="E176" s="126">
        <f t="shared" ref="E176:G177" si="36">E177</f>
        <v>684.7</v>
      </c>
      <c r="F176" s="126">
        <f t="shared" si="36"/>
        <v>1163.4000000000001</v>
      </c>
      <c r="G176" s="126">
        <f>G177</f>
        <v>1221.5700000000002</v>
      </c>
    </row>
    <row r="177" spans="1:1023" ht="135" customHeight="1">
      <c r="A177" s="130" t="s">
        <v>179</v>
      </c>
      <c r="B177" s="122" t="s">
        <v>178</v>
      </c>
      <c r="C177" s="122">
        <v>100</v>
      </c>
      <c r="D177" s="122"/>
      <c r="E177" s="126">
        <f t="shared" si="36"/>
        <v>684.7</v>
      </c>
      <c r="F177" s="126">
        <f t="shared" si="36"/>
        <v>1163.4000000000001</v>
      </c>
      <c r="G177" s="126">
        <f t="shared" si="36"/>
        <v>1221.5700000000002</v>
      </c>
    </row>
    <row r="178" spans="1:1023" ht="59.25" customHeight="1">
      <c r="A178" s="127" t="s">
        <v>180</v>
      </c>
      <c r="B178" s="122" t="s">
        <v>178</v>
      </c>
      <c r="C178" s="122">
        <v>100</v>
      </c>
      <c r="D178" s="125" t="s">
        <v>181</v>
      </c>
      <c r="E178" s="186">
        <v>684.7</v>
      </c>
      <c r="F178" s="186">
        <v>1163.4000000000001</v>
      </c>
      <c r="G178" s="186">
        <f>F178+F178*5%</f>
        <v>1221.5700000000002</v>
      </c>
    </row>
    <row r="179" spans="1:1023" ht="63" customHeight="1">
      <c r="A179" s="140" t="s">
        <v>180</v>
      </c>
      <c r="B179" s="141" t="s">
        <v>182</v>
      </c>
      <c r="C179" s="141">
        <v>100</v>
      </c>
      <c r="D179" s="141"/>
      <c r="E179" s="169">
        <f>E180</f>
        <v>418</v>
      </c>
      <c r="F179" s="169">
        <f>F180</f>
        <v>0</v>
      </c>
      <c r="G179" s="169">
        <f>G180</f>
        <v>0</v>
      </c>
    </row>
    <row r="180" spans="1:1023" ht="49.8" customHeight="1">
      <c r="A180" s="170" t="s">
        <v>179</v>
      </c>
      <c r="B180" s="150" t="s">
        <v>182</v>
      </c>
      <c r="C180" s="150">
        <v>100</v>
      </c>
      <c r="D180" s="151" t="s">
        <v>181</v>
      </c>
      <c r="E180" s="152">
        <v>418</v>
      </c>
      <c r="F180" s="153">
        <v>0</v>
      </c>
      <c r="G180" s="153">
        <f>F180+F180*5%</f>
        <v>0</v>
      </c>
    </row>
    <row r="181" spans="1:1023" s="24" customFormat="1" ht="45.6">
      <c r="A181" s="133" t="s">
        <v>183</v>
      </c>
      <c r="B181" s="138" t="s">
        <v>184</v>
      </c>
      <c r="C181" s="120"/>
      <c r="D181" s="120"/>
      <c r="E181" s="134">
        <f>E182</f>
        <v>5090.5</v>
      </c>
      <c r="F181" s="134">
        <f>F182</f>
        <v>4788</v>
      </c>
      <c r="G181" s="134">
        <f>G182</f>
        <v>5036.5</v>
      </c>
      <c r="AMH181" s="106"/>
      <c r="AMI181" s="106"/>
    </row>
    <row r="182" spans="1:1023" ht="22.8">
      <c r="A182" s="127" t="s">
        <v>175</v>
      </c>
      <c r="B182" s="125" t="s">
        <v>185</v>
      </c>
      <c r="C182" s="122"/>
      <c r="D182" s="122"/>
      <c r="E182" s="126">
        <f>E183+E187+E189+E192+E194+E197+E202</f>
        <v>5090.5</v>
      </c>
      <c r="F182" s="126">
        <f>F183+F189+F192+F194+F197+F202</f>
        <v>4788</v>
      </c>
      <c r="G182" s="126">
        <f>G183+G189+G192+G194+G197+G202</f>
        <v>5036.5</v>
      </c>
    </row>
    <row r="183" spans="1:1023" ht="45.6">
      <c r="A183" s="127" t="s">
        <v>177</v>
      </c>
      <c r="B183" s="125" t="s">
        <v>186</v>
      </c>
      <c r="C183" s="122"/>
      <c r="D183" s="122"/>
      <c r="E183" s="123">
        <f>E184+E186</f>
        <v>2978.3</v>
      </c>
      <c r="F183" s="123">
        <f>F184+F186</f>
        <v>4575</v>
      </c>
      <c r="G183" s="123">
        <f>G184+G186</f>
        <v>4859.8</v>
      </c>
    </row>
    <row r="184" spans="1:1023" s="1" customFormat="1" ht="122.25" customHeight="1">
      <c r="A184" s="130" t="s">
        <v>179</v>
      </c>
      <c r="B184" s="125" t="s">
        <v>186</v>
      </c>
      <c r="C184" s="122">
        <v>100</v>
      </c>
      <c r="D184" s="122"/>
      <c r="E184" s="186">
        <f>E185</f>
        <v>2175.3000000000002</v>
      </c>
      <c r="F184" s="126">
        <f>F185</f>
        <v>3855</v>
      </c>
      <c r="G184" s="126">
        <f>G185</f>
        <v>4129.8</v>
      </c>
    </row>
    <row r="185" spans="1:1023" s="1" customFormat="1" ht="45.6">
      <c r="A185" s="127" t="s">
        <v>180</v>
      </c>
      <c r="B185" s="125" t="s">
        <v>186</v>
      </c>
      <c r="C185" s="122">
        <v>100</v>
      </c>
      <c r="D185" s="125" t="s">
        <v>181</v>
      </c>
      <c r="E185" s="186">
        <v>2175.3000000000002</v>
      </c>
      <c r="F185" s="186">
        <v>3855</v>
      </c>
      <c r="G185" s="186">
        <v>4129.8</v>
      </c>
    </row>
    <row r="186" spans="1:1023" s="1" customFormat="1" ht="45.6">
      <c r="A186" s="124" t="s">
        <v>24</v>
      </c>
      <c r="B186" s="125" t="s">
        <v>186</v>
      </c>
      <c r="C186" s="122">
        <v>200</v>
      </c>
      <c r="D186" s="122"/>
      <c r="E186" s="186">
        <v>803</v>
      </c>
      <c r="F186" s="186">
        <v>720</v>
      </c>
      <c r="G186" s="186">
        <v>730</v>
      </c>
    </row>
    <row r="187" spans="1:1023" s="1" customFormat="1" ht="91.2">
      <c r="A187" s="127" t="s">
        <v>187</v>
      </c>
      <c r="B187" s="125" t="s">
        <v>186</v>
      </c>
      <c r="C187" s="122">
        <v>200</v>
      </c>
      <c r="D187" s="125" t="s">
        <v>188</v>
      </c>
      <c r="E187" s="186">
        <v>100</v>
      </c>
      <c r="F187" s="186">
        <v>100</v>
      </c>
      <c r="G187" s="186">
        <v>100</v>
      </c>
    </row>
    <row r="188" spans="1:1023" s="1" customFormat="1" ht="70.8" customHeight="1">
      <c r="A188" s="127" t="s">
        <v>189</v>
      </c>
      <c r="B188" s="125" t="s">
        <v>186</v>
      </c>
      <c r="C188" s="122">
        <v>200</v>
      </c>
      <c r="D188" s="122" t="s">
        <v>190</v>
      </c>
      <c r="E188" s="186">
        <v>803</v>
      </c>
      <c r="F188" s="186">
        <v>720</v>
      </c>
      <c r="G188" s="186">
        <v>730</v>
      </c>
    </row>
    <row r="189" spans="1:1023" s="1" customFormat="1" ht="48" customHeight="1">
      <c r="A189" s="127" t="s">
        <v>191</v>
      </c>
      <c r="B189" s="125" t="s">
        <v>192</v>
      </c>
      <c r="C189" s="122"/>
      <c r="D189" s="122"/>
      <c r="E189" s="187">
        <f t="shared" ref="E189:G190" si="37">E190</f>
        <v>1799.2</v>
      </c>
      <c r="F189" s="139">
        <f t="shared" si="37"/>
        <v>0</v>
      </c>
      <c r="G189" s="139">
        <f t="shared" si="37"/>
        <v>0</v>
      </c>
    </row>
    <row r="190" spans="1:1023" s="1" customFormat="1" ht="61.2" customHeight="1">
      <c r="A190" s="127" t="s">
        <v>180</v>
      </c>
      <c r="B190" s="125" t="s">
        <v>192</v>
      </c>
      <c r="C190" s="122">
        <v>100</v>
      </c>
      <c r="D190" s="122"/>
      <c r="E190" s="186">
        <f t="shared" si="37"/>
        <v>1799.2</v>
      </c>
      <c r="F190" s="126">
        <f t="shared" si="37"/>
        <v>0</v>
      </c>
      <c r="G190" s="126">
        <f t="shared" si="37"/>
        <v>0</v>
      </c>
    </row>
    <row r="191" spans="1:1023" s="1" customFormat="1" ht="51.6" customHeight="1">
      <c r="A191" s="130" t="s">
        <v>179</v>
      </c>
      <c r="B191" s="125" t="s">
        <v>192</v>
      </c>
      <c r="C191" s="122">
        <v>100</v>
      </c>
      <c r="D191" s="125" t="s">
        <v>181</v>
      </c>
      <c r="E191" s="186">
        <v>1799.2</v>
      </c>
      <c r="F191" s="126">
        <v>0</v>
      </c>
      <c r="G191" s="126">
        <f>F191+F191*5%</f>
        <v>0</v>
      </c>
    </row>
    <row r="192" spans="1:1023" s="1" customFormat="1" ht="54" hidden="1" customHeight="1">
      <c r="A192" s="118" t="s">
        <v>193</v>
      </c>
      <c r="B192" s="171" t="s">
        <v>194</v>
      </c>
      <c r="C192" s="122"/>
      <c r="D192" s="125"/>
      <c r="E192" s="187">
        <f>E193</f>
        <v>0</v>
      </c>
      <c r="F192" s="139">
        <f>F193</f>
        <v>0</v>
      </c>
      <c r="G192" s="139">
        <f>G193</f>
        <v>0</v>
      </c>
    </row>
    <row r="193" spans="1:7" s="1" customFormat="1" ht="64.2" hidden="1" customHeight="1">
      <c r="A193" s="118" t="s">
        <v>30</v>
      </c>
      <c r="B193" s="171" t="s">
        <v>194</v>
      </c>
      <c r="C193" s="171" t="s">
        <v>195</v>
      </c>
      <c r="D193" s="122" t="s">
        <v>190</v>
      </c>
      <c r="E193" s="186"/>
      <c r="F193" s="126">
        <f>E193+E193*5%</f>
        <v>0</v>
      </c>
      <c r="G193" s="126">
        <f>F193+F193*5%</f>
        <v>0</v>
      </c>
    </row>
    <row r="194" spans="1:7" s="1" customFormat="1" ht="93" customHeight="1">
      <c r="A194" s="172" t="s">
        <v>196</v>
      </c>
      <c r="B194" s="125" t="s">
        <v>197</v>
      </c>
      <c r="C194" s="122"/>
      <c r="D194" s="125"/>
      <c r="E194" s="187">
        <f t="shared" ref="E194:G195" si="38">E195</f>
        <v>173.2</v>
      </c>
      <c r="F194" s="139">
        <f t="shared" si="38"/>
        <v>173.2</v>
      </c>
      <c r="G194" s="139">
        <f t="shared" si="38"/>
        <v>173.2</v>
      </c>
    </row>
    <row r="195" spans="1:7" s="1" customFormat="1" ht="22.8">
      <c r="A195" s="124" t="s">
        <v>198</v>
      </c>
      <c r="B195" s="125" t="s">
        <v>197</v>
      </c>
      <c r="C195" s="122">
        <v>500</v>
      </c>
      <c r="D195" s="125"/>
      <c r="E195" s="186">
        <f t="shared" si="38"/>
        <v>173.2</v>
      </c>
      <c r="F195" s="126">
        <f t="shared" si="38"/>
        <v>173.2</v>
      </c>
      <c r="G195" s="126">
        <f t="shared" si="38"/>
        <v>173.2</v>
      </c>
    </row>
    <row r="196" spans="1:7" s="1" customFormat="1" ht="68.400000000000006">
      <c r="A196" s="127" t="s">
        <v>199</v>
      </c>
      <c r="B196" s="125" t="s">
        <v>197</v>
      </c>
      <c r="C196" s="122">
        <v>500</v>
      </c>
      <c r="D196" s="125" t="s">
        <v>200</v>
      </c>
      <c r="E196" s="186">
        <v>173.2</v>
      </c>
      <c r="F196" s="186">
        <v>173.2</v>
      </c>
      <c r="G196" s="186">
        <v>173.2</v>
      </c>
    </row>
    <row r="197" spans="1:7" s="1" customFormat="1" ht="91.2">
      <c r="A197" s="127" t="s">
        <v>201</v>
      </c>
      <c r="B197" s="125" t="s">
        <v>202</v>
      </c>
      <c r="C197" s="122"/>
      <c r="D197" s="125"/>
      <c r="E197" s="187">
        <f t="shared" ref="E197:G198" si="39">E198</f>
        <v>36.299999999999997</v>
      </c>
      <c r="F197" s="187">
        <f t="shared" si="39"/>
        <v>36.299999999999997</v>
      </c>
      <c r="G197" s="187">
        <f t="shared" si="39"/>
        <v>0</v>
      </c>
    </row>
    <row r="198" spans="1:7" s="1" customFormat="1" ht="22.8">
      <c r="A198" s="124" t="s">
        <v>198</v>
      </c>
      <c r="B198" s="125" t="s">
        <v>202</v>
      </c>
      <c r="C198" s="122">
        <v>500</v>
      </c>
      <c r="D198" s="125"/>
      <c r="E198" s="186">
        <f>E199</f>
        <v>36.299999999999997</v>
      </c>
      <c r="F198" s="186">
        <f t="shared" si="39"/>
        <v>36.299999999999997</v>
      </c>
      <c r="G198" s="186"/>
    </row>
    <row r="199" spans="1:7" s="1" customFormat="1" ht="79.8" hidden="1" customHeight="1">
      <c r="A199" s="127" t="s">
        <v>199</v>
      </c>
      <c r="B199" s="125" t="s">
        <v>202</v>
      </c>
      <c r="C199" s="122">
        <v>500</v>
      </c>
      <c r="D199" s="125" t="s">
        <v>200</v>
      </c>
      <c r="E199" s="186">
        <v>36.299999999999997</v>
      </c>
      <c r="F199" s="186">
        <v>36.299999999999997</v>
      </c>
      <c r="G199" s="186">
        <v>40</v>
      </c>
    </row>
    <row r="200" spans="1:7" s="1" customFormat="1" ht="24" hidden="1" customHeight="1">
      <c r="A200" s="127" t="s">
        <v>203</v>
      </c>
      <c r="B200" s="125" t="s">
        <v>204</v>
      </c>
      <c r="C200" s="122"/>
      <c r="D200" s="122"/>
      <c r="E200" s="139">
        <f>E201+E203</f>
        <v>7</v>
      </c>
      <c r="F200" s="139">
        <f>F201+F203</f>
        <v>7.1749999999999998</v>
      </c>
      <c r="G200" s="139">
        <f>G201+G203</f>
        <v>7.3587499999999997</v>
      </c>
    </row>
    <row r="201" spans="1:7" s="1" customFormat="1" ht="40.799999999999997" hidden="1" customHeight="1">
      <c r="A201" s="130" t="s">
        <v>179</v>
      </c>
      <c r="B201" s="125" t="s">
        <v>204</v>
      </c>
      <c r="C201" s="122">
        <v>100</v>
      </c>
      <c r="D201" s="122"/>
      <c r="E201" s="128">
        <f>E202</f>
        <v>3.5</v>
      </c>
      <c r="F201" s="126">
        <f>E201+E201*5%</f>
        <v>3.6749999999999998</v>
      </c>
      <c r="G201" s="126">
        <f>F201+F201*5%</f>
        <v>3.8587499999999997</v>
      </c>
    </row>
    <row r="202" spans="1:7" s="1" customFormat="1" ht="46.2" customHeight="1">
      <c r="A202" s="127" t="s">
        <v>92</v>
      </c>
      <c r="B202" s="125" t="s">
        <v>204</v>
      </c>
      <c r="C202" s="122"/>
      <c r="D202" s="125"/>
      <c r="E202" s="126">
        <f>E203</f>
        <v>3.5</v>
      </c>
      <c r="F202" s="126">
        <f>F203</f>
        <v>3.5</v>
      </c>
      <c r="G202" s="126">
        <f>G203</f>
        <v>3.5</v>
      </c>
    </row>
    <row r="203" spans="1:7" s="1" customFormat="1" ht="54" customHeight="1">
      <c r="A203" s="124" t="s">
        <v>24</v>
      </c>
      <c r="B203" s="125" t="s">
        <v>204</v>
      </c>
      <c r="C203" s="122">
        <v>200</v>
      </c>
      <c r="D203" s="122"/>
      <c r="E203" s="126">
        <f>E204</f>
        <v>3.5</v>
      </c>
      <c r="F203" s="126">
        <f>F204</f>
        <v>3.5</v>
      </c>
      <c r="G203" s="126">
        <f>G204</f>
        <v>3.5</v>
      </c>
    </row>
    <row r="204" spans="1:7" s="1" customFormat="1" ht="46.2" customHeight="1">
      <c r="A204" s="127" t="s">
        <v>92</v>
      </c>
      <c r="B204" s="125" t="s">
        <v>204</v>
      </c>
      <c r="C204" s="122">
        <v>200</v>
      </c>
      <c r="D204" s="125" t="s">
        <v>93</v>
      </c>
      <c r="E204" s="186">
        <v>3.5</v>
      </c>
      <c r="F204" s="186">
        <v>3.5</v>
      </c>
      <c r="G204" s="186">
        <v>3.5</v>
      </c>
    </row>
    <row r="205" spans="1:7" s="1" customFormat="1" ht="45.45" customHeight="1">
      <c r="A205" s="133" t="s">
        <v>205</v>
      </c>
      <c r="B205" s="120" t="s">
        <v>206</v>
      </c>
      <c r="C205" s="120"/>
      <c r="D205" s="120"/>
      <c r="E205" s="192">
        <f>E206</f>
        <v>10840.9</v>
      </c>
      <c r="F205" s="134">
        <f t="shared" ref="F205:G206" si="40">F206</f>
        <v>3057.75</v>
      </c>
      <c r="G205" s="134">
        <f t="shared" si="40"/>
        <v>2899.0574999999999</v>
      </c>
    </row>
    <row r="206" spans="1:7" s="1" customFormat="1" ht="45.45" customHeight="1">
      <c r="A206" s="127" t="s">
        <v>175</v>
      </c>
      <c r="B206" s="122" t="s">
        <v>207</v>
      </c>
      <c r="C206" s="122"/>
      <c r="D206" s="122"/>
      <c r="E206" s="186">
        <f>E207</f>
        <v>10840.9</v>
      </c>
      <c r="F206" s="126">
        <f t="shared" si="40"/>
        <v>3057.75</v>
      </c>
      <c r="G206" s="126">
        <f t="shared" si="40"/>
        <v>2899.0574999999999</v>
      </c>
    </row>
    <row r="207" spans="1:7" s="1" customFormat="1" ht="43.2" customHeight="1">
      <c r="A207" s="127" t="s">
        <v>175</v>
      </c>
      <c r="B207" s="125" t="s">
        <v>208</v>
      </c>
      <c r="C207" s="122"/>
      <c r="D207" s="125"/>
      <c r="E207" s="186">
        <f>E208+E210+E212+E217+E220+E223+E225+E228+E230+E233+E236+E239+E242+E244+E246+E251+E254+E257+E259+E263+E266</f>
        <v>10840.9</v>
      </c>
      <c r="F207" s="126">
        <f>F208+F210+F212+F217+F220+F223+F225+F230+F233+F236+F239+F242+F246+F251+F254+F257+F259+F263+F266</f>
        <v>3057.75</v>
      </c>
      <c r="G207" s="126">
        <f>G208+G210+G212+G217+G220+G223+G225+G230+G233+G236+G239+G242+G246+G251+G254+G257+G259+G263+G266</f>
        <v>2899.0574999999999</v>
      </c>
    </row>
    <row r="208" spans="1:7" s="1" customFormat="1" ht="40.200000000000003" hidden="1" customHeight="1">
      <c r="A208" s="140" t="s">
        <v>209</v>
      </c>
      <c r="B208" s="142" t="s">
        <v>210</v>
      </c>
      <c r="C208" s="141"/>
      <c r="D208" s="142"/>
      <c r="E208" s="193">
        <f>E209</f>
        <v>0</v>
      </c>
      <c r="F208" s="143">
        <f>F209</f>
        <v>0</v>
      </c>
      <c r="G208" s="143">
        <f>G209</f>
        <v>0</v>
      </c>
    </row>
    <row r="209" spans="1:10" s="1" customFormat="1" ht="37.799999999999997" hidden="1" customHeight="1">
      <c r="A209" s="130" t="s">
        <v>211</v>
      </c>
      <c r="B209" s="151" t="s">
        <v>210</v>
      </c>
      <c r="C209" s="150">
        <v>800</v>
      </c>
      <c r="D209" s="151" t="s">
        <v>212</v>
      </c>
      <c r="E209" s="194"/>
      <c r="F209" s="153">
        <f>E209+E209*5%</f>
        <v>0</v>
      </c>
      <c r="G209" s="153">
        <f>F209+F209*5%</f>
        <v>0</v>
      </c>
    </row>
    <row r="210" spans="1:10" s="1" customFormat="1" ht="52.5" customHeight="1">
      <c r="A210" s="173" t="s">
        <v>213</v>
      </c>
      <c r="B210" s="125" t="s">
        <v>214</v>
      </c>
      <c r="C210" s="122"/>
      <c r="D210" s="125"/>
      <c r="E210" s="187">
        <f>E211</f>
        <v>3</v>
      </c>
      <c r="F210" s="139">
        <f>F211</f>
        <v>3.15</v>
      </c>
      <c r="G210" s="139">
        <f>G211</f>
        <v>3.3075000000000001</v>
      </c>
    </row>
    <row r="211" spans="1:10" s="1" customFormat="1" ht="45.45" customHeight="1">
      <c r="A211" s="174" t="s">
        <v>211</v>
      </c>
      <c r="B211" s="125" t="s">
        <v>214</v>
      </c>
      <c r="C211" s="122">
        <v>800</v>
      </c>
      <c r="D211" s="125" t="s">
        <v>215</v>
      </c>
      <c r="E211" s="186">
        <v>3</v>
      </c>
      <c r="F211" s="186">
        <f>E211+E211*5%</f>
        <v>3.15</v>
      </c>
      <c r="G211" s="186">
        <f>F211+F211*5%</f>
        <v>3.3075000000000001</v>
      </c>
    </row>
    <row r="212" spans="1:10" s="1" customFormat="1" ht="45.6" customHeight="1">
      <c r="A212" s="175" t="s">
        <v>216</v>
      </c>
      <c r="B212" s="122" t="s">
        <v>217</v>
      </c>
      <c r="C212" s="122"/>
      <c r="D212" s="125"/>
      <c r="E212" s="187">
        <f>E213+E215</f>
        <v>709.4</v>
      </c>
      <c r="F212" s="187">
        <f>F213+F215</f>
        <v>653.9</v>
      </c>
      <c r="G212" s="187">
        <f>G213+G215</f>
        <v>700.25</v>
      </c>
      <c r="I212" s="107" t="s">
        <v>188</v>
      </c>
      <c r="J212" s="29">
        <f>E187</f>
        <v>100</v>
      </c>
    </row>
    <row r="213" spans="1:10" s="1" customFormat="1" ht="45.6">
      <c r="A213" s="176" t="s">
        <v>24</v>
      </c>
      <c r="B213" s="122" t="s">
        <v>217</v>
      </c>
      <c r="C213" s="122">
        <v>200</v>
      </c>
      <c r="D213" s="125"/>
      <c r="E213" s="186">
        <f>E214</f>
        <v>688.4</v>
      </c>
      <c r="F213" s="186">
        <f>F214</f>
        <v>632.9</v>
      </c>
      <c r="G213" s="186">
        <f>G214</f>
        <v>678.2</v>
      </c>
      <c r="I213" s="107" t="s">
        <v>181</v>
      </c>
      <c r="J213" s="29">
        <f>E178+E185+E188</f>
        <v>3663</v>
      </c>
    </row>
    <row r="214" spans="1:10" s="1" customFormat="1" ht="22.8">
      <c r="A214" s="173" t="s">
        <v>92</v>
      </c>
      <c r="B214" s="122" t="s">
        <v>217</v>
      </c>
      <c r="C214" s="122">
        <v>200</v>
      </c>
      <c r="D214" s="125" t="s">
        <v>93</v>
      </c>
      <c r="E214" s="186">
        <v>688.4</v>
      </c>
      <c r="F214" s="186">
        <v>632.9</v>
      </c>
      <c r="G214" s="186">
        <v>678.2</v>
      </c>
      <c r="I214" s="107" t="s">
        <v>200</v>
      </c>
      <c r="J214" s="29">
        <f>E196+E199</f>
        <v>209.5</v>
      </c>
    </row>
    <row r="215" spans="1:10" s="1" customFormat="1" ht="23.25" customHeight="1">
      <c r="A215" s="174" t="s">
        <v>211</v>
      </c>
      <c r="B215" s="122" t="s">
        <v>217</v>
      </c>
      <c r="C215" s="122">
        <v>800</v>
      </c>
      <c r="D215" s="125"/>
      <c r="E215" s="186">
        <v>21</v>
      </c>
      <c r="F215" s="186">
        <f>F216</f>
        <v>21</v>
      </c>
      <c r="G215" s="186">
        <f>G216</f>
        <v>22.05</v>
      </c>
      <c r="I215" s="107" t="s">
        <v>212</v>
      </c>
      <c r="J215" s="29">
        <f>E209</f>
        <v>0</v>
      </c>
    </row>
    <row r="216" spans="1:10" s="1" customFormat="1" ht="45" customHeight="1">
      <c r="A216" s="177" t="s">
        <v>218</v>
      </c>
      <c r="B216" s="178" t="s">
        <v>217</v>
      </c>
      <c r="C216" s="122">
        <v>800</v>
      </c>
      <c r="D216" s="125" t="s">
        <v>93</v>
      </c>
      <c r="E216" s="213">
        <v>21</v>
      </c>
      <c r="F216" s="186">
        <v>21</v>
      </c>
      <c r="G216" s="186">
        <f>F216+F216*5%</f>
        <v>22.05</v>
      </c>
      <c r="I216" s="108" t="s">
        <v>215</v>
      </c>
      <c r="J216" s="29">
        <f>E211</f>
        <v>3</v>
      </c>
    </row>
    <row r="217" spans="1:10" s="1" customFormat="1" ht="46.2" customHeight="1">
      <c r="A217" s="127" t="s">
        <v>219</v>
      </c>
      <c r="B217" s="122" t="s">
        <v>220</v>
      </c>
      <c r="C217" s="122"/>
      <c r="D217" s="125"/>
      <c r="E217" s="191">
        <f t="shared" ref="E217:G218" si="41">E218</f>
        <v>153</v>
      </c>
      <c r="F217" s="179">
        <f t="shared" si="41"/>
        <v>153</v>
      </c>
      <c r="G217" s="179">
        <f t="shared" si="41"/>
        <v>153</v>
      </c>
      <c r="I217" s="108" t="s">
        <v>93</v>
      </c>
      <c r="J217" s="29">
        <f>E216+E214+E78</f>
        <v>722</v>
      </c>
    </row>
    <row r="218" spans="1:10" s="1" customFormat="1" ht="55.2" customHeight="1">
      <c r="A218" s="174" t="s">
        <v>179</v>
      </c>
      <c r="B218" s="122" t="s">
        <v>220</v>
      </c>
      <c r="C218" s="122">
        <v>100</v>
      </c>
      <c r="D218" s="122"/>
      <c r="E218" s="186">
        <f t="shared" si="41"/>
        <v>153</v>
      </c>
      <c r="F218" s="126">
        <f t="shared" si="41"/>
        <v>153</v>
      </c>
      <c r="G218" s="126">
        <f t="shared" si="41"/>
        <v>153</v>
      </c>
      <c r="I218" s="107" t="s">
        <v>221</v>
      </c>
      <c r="J218" s="29">
        <f>E219</f>
        <v>153</v>
      </c>
    </row>
    <row r="219" spans="1:10" s="1" customFormat="1" ht="46.2" customHeight="1">
      <c r="A219" s="177" t="s">
        <v>222</v>
      </c>
      <c r="B219" s="122" t="s">
        <v>220</v>
      </c>
      <c r="C219" s="122">
        <v>100</v>
      </c>
      <c r="D219" s="125" t="s">
        <v>221</v>
      </c>
      <c r="E219" s="186">
        <v>153</v>
      </c>
      <c r="F219" s="186">
        <v>153</v>
      </c>
      <c r="G219" s="186">
        <v>153</v>
      </c>
      <c r="I219" s="107" t="s">
        <v>117</v>
      </c>
      <c r="J219" s="29">
        <f>E222+E104</f>
        <v>31.2</v>
      </c>
    </row>
    <row r="220" spans="1:10" s="1" customFormat="1" ht="45.6">
      <c r="A220" s="136" t="s">
        <v>223</v>
      </c>
      <c r="B220" s="122" t="s">
        <v>224</v>
      </c>
      <c r="C220" s="122"/>
      <c r="D220" s="125"/>
      <c r="E220" s="191">
        <f>E221</f>
        <v>26.2</v>
      </c>
      <c r="F220" s="179">
        <f t="shared" ref="E220:G221" si="42">F221</f>
        <v>26.5</v>
      </c>
      <c r="G220" s="179">
        <f t="shared" si="42"/>
        <v>28.1</v>
      </c>
      <c r="I220" s="107" t="s">
        <v>82</v>
      </c>
      <c r="J220" s="29">
        <f>E68</f>
        <v>52</v>
      </c>
    </row>
    <row r="221" spans="1:10" s="1" customFormat="1" ht="45.6">
      <c r="A221" s="124" t="s">
        <v>24</v>
      </c>
      <c r="B221" s="122" t="s">
        <v>224</v>
      </c>
      <c r="C221" s="122">
        <v>200</v>
      </c>
      <c r="D221" s="125"/>
      <c r="E221" s="186">
        <f t="shared" si="42"/>
        <v>26.2</v>
      </c>
      <c r="F221" s="126">
        <f t="shared" si="42"/>
        <v>26.5</v>
      </c>
      <c r="G221" s="126">
        <f t="shared" si="42"/>
        <v>28.1</v>
      </c>
      <c r="I221" s="107" t="s">
        <v>26</v>
      </c>
      <c r="J221" s="29">
        <f>E154+E26+E17</f>
        <v>1694.2</v>
      </c>
    </row>
    <row r="222" spans="1:10" s="1" customFormat="1" ht="51" customHeight="1">
      <c r="A222" s="127" t="s">
        <v>225</v>
      </c>
      <c r="B222" s="122" t="s">
        <v>224</v>
      </c>
      <c r="C222" s="122">
        <v>200</v>
      </c>
      <c r="D222" s="125" t="s">
        <v>117</v>
      </c>
      <c r="E222" s="186">
        <v>26.2</v>
      </c>
      <c r="F222" s="186">
        <v>26.5</v>
      </c>
      <c r="G222" s="186">
        <v>28.1</v>
      </c>
      <c r="I222" s="108" t="s">
        <v>75</v>
      </c>
      <c r="J222" s="29">
        <f>E232</f>
        <v>100</v>
      </c>
    </row>
    <row r="223" spans="1:10" s="1" customFormat="1" ht="68.400000000000006" hidden="1">
      <c r="A223" s="127" t="s">
        <v>226</v>
      </c>
      <c r="B223" s="122" t="s">
        <v>227</v>
      </c>
      <c r="C223" s="122"/>
      <c r="D223" s="125"/>
      <c r="E223" s="191">
        <f>E224</f>
        <v>0</v>
      </c>
      <c r="F223" s="179">
        <f>F224</f>
        <v>0</v>
      </c>
      <c r="G223" s="179">
        <f>G224</f>
        <v>0</v>
      </c>
      <c r="I223" s="108" t="s">
        <v>168</v>
      </c>
      <c r="J223" s="29"/>
    </row>
    <row r="224" spans="1:10" s="1" customFormat="1" ht="45.6" hidden="1">
      <c r="A224" s="124" t="s">
        <v>24</v>
      </c>
      <c r="B224" s="122" t="s">
        <v>227</v>
      </c>
      <c r="C224" s="122">
        <v>200</v>
      </c>
      <c r="D224" s="125" t="s">
        <v>117</v>
      </c>
      <c r="E224" s="186"/>
      <c r="F224" s="126">
        <f>E224+E224*5%</f>
        <v>0</v>
      </c>
      <c r="G224" s="126">
        <f>F224+F224*5%</f>
        <v>0</v>
      </c>
      <c r="I224" s="108" t="s">
        <v>228</v>
      </c>
      <c r="J224" s="29"/>
    </row>
    <row r="225" spans="1:10" s="1" customFormat="1" ht="45.6" hidden="1">
      <c r="A225" s="136" t="s">
        <v>229</v>
      </c>
      <c r="B225" s="122" t="s">
        <v>227</v>
      </c>
      <c r="C225" s="122"/>
      <c r="D225" s="125"/>
      <c r="E225" s="191">
        <f t="shared" ref="E225:G226" si="43">E226</f>
        <v>0</v>
      </c>
      <c r="F225" s="179">
        <f t="shared" si="43"/>
        <v>0</v>
      </c>
      <c r="G225" s="179">
        <f t="shared" si="43"/>
        <v>0</v>
      </c>
      <c r="I225" s="108"/>
      <c r="J225" s="29"/>
    </row>
    <row r="226" spans="1:10" s="1" customFormat="1" ht="45.6" hidden="1">
      <c r="A226" s="124" t="s">
        <v>24</v>
      </c>
      <c r="B226" s="122" t="s">
        <v>227</v>
      </c>
      <c r="C226" s="122">
        <v>200</v>
      </c>
      <c r="D226" s="125"/>
      <c r="E226" s="186">
        <f t="shared" si="43"/>
        <v>0</v>
      </c>
      <c r="F226" s="126">
        <f t="shared" si="43"/>
        <v>0</v>
      </c>
      <c r="G226" s="126">
        <f t="shared" si="43"/>
        <v>0</v>
      </c>
      <c r="I226" s="107" t="s">
        <v>228</v>
      </c>
      <c r="J226" s="29"/>
    </row>
    <row r="227" spans="1:10" s="1" customFormat="1" ht="22.8" hidden="1">
      <c r="A227" s="127" t="s">
        <v>81</v>
      </c>
      <c r="B227" s="122" t="s">
        <v>227</v>
      </c>
      <c r="C227" s="122">
        <v>200</v>
      </c>
      <c r="D227" s="125" t="s">
        <v>117</v>
      </c>
      <c r="E227" s="186"/>
      <c r="F227" s="126">
        <f>E227+E227*5%</f>
        <v>0</v>
      </c>
      <c r="G227" s="126">
        <f>F227+F227*5%</f>
        <v>0</v>
      </c>
      <c r="I227" s="107" t="s">
        <v>64</v>
      </c>
      <c r="J227" s="29"/>
    </row>
    <row r="228" spans="1:10" s="1" customFormat="1" ht="69" customHeight="1">
      <c r="A228" s="201" t="s">
        <v>294</v>
      </c>
      <c r="B228" s="202" t="s">
        <v>214</v>
      </c>
      <c r="C228" s="202" t="s">
        <v>195</v>
      </c>
      <c r="D228" s="202"/>
      <c r="E228" s="186">
        <v>50</v>
      </c>
      <c r="F228" s="186">
        <v>0</v>
      </c>
      <c r="G228" s="186">
        <v>0</v>
      </c>
      <c r="I228" s="107"/>
      <c r="J228" s="29"/>
    </row>
    <row r="229" spans="1:10" s="1" customFormat="1" ht="46.8" customHeight="1">
      <c r="A229" s="201" t="s">
        <v>24</v>
      </c>
      <c r="B229" s="202" t="s">
        <v>214</v>
      </c>
      <c r="C229" s="202" t="s">
        <v>195</v>
      </c>
      <c r="D229" s="202" t="s">
        <v>26</v>
      </c>
      <c r="E229" s="186">
        <v>50</v>
      </c>
      <c r="F229" s="186">
        <v>0</v>
      </c>
      <c r="G229" s="186">
        <v>0</v>
      </c>
      <c r="I229" s="107"/>
      <c r="J229" s="29"/>
    </row>
    <row r="230" spans="1:10" s="1" customFormat="1" ht="45.6">
      <c r="A230" s="127" t="s">
        <v>230</v>
      </c>
      <c r="B230" s="122" t="s">
        <v>231</v>
      </c>
      <c r="C230" s="122"/>
      <c r="D230" s="125"/>
      <c r="E230" s="191">
        <f t="shared" ref="E230:G231" si="44">E231</f>
        <v>100</v>
      </c>
      <c r="F230" s="179">
        <f t="shared" si="44"/>
        <v>40</v>
      </c>
      <c r="G230" s="179">
        <f t="shared" si="44"/>
        <v>40</v>
      </c>
      <c r="I230" s="108" t="s">
        <v>168</v>
      </c>
      <c r="J230" s="29">
        <f>E235+E167+E164+E159</f>
        <v>1052</v>
      </c>
    </row>
    <row r="231" spans="1:10" s="1" customFormat="1" ht="45.6">
      <c r="A231" s="124" t="s">
        <v>24</v>
      </c>
      <c r="B231" s="122" t="s">
        <v>231</v>
      </c>
      <c r="C231" s="122">
        <v>200</v>
      </c>
      <c r="D231" s="125"/>
      <c r="E231" s="186">
        <f t="shared" si="44"/>
        <v>100</v>
      </c>
      <c r="F231" s="126">
        <f t="shared" si="44"/>
        <v>40</v>
      </c>
      <c r="G231" s="126">
        <f t="shared" si="44"/>
        <v>40</v>
      </c>
      <c r="I231" s="108" t="s">
        <v>228</v>
      </c>
      <c r="J231" s="29">
        <f>E241+E238</f>
        <v>2687.2</v>
      </c>
    </row>
    <row r="232" spans="1:10" s="1" customFormat="1" ht="22.8">
      <c r="A232" s="127" t="s">
        <v>232</v>
      </c>
      <c r="B232" s="122" t="s">
        <v>231</v>
      </c>
      <c r="C232" s="122">
        <v>200</v>
      </c>
      <c r="D232" s="125" t="s">
        <v>75</v>
      </c>
      <c r="E232" s="186">
        <v>100</v>
      </c>
      <c r="F232" s="186">
        <v>40</v>
      </c>
      <c r="G232" s="186">
        <v>40</v>
      </c>
      <c r="I232" s="107" t="s">
        <v>64</v>
      </c>
      <c r="J232" s="29">
        <f>E250+E248+E90+E83+E34+E150</f>
        <v>1967.8</v>
      </c>
    </row>
    <row r="233" spans="1:10" s="1" customFormat="1" ht="45.6">
      <c r="A233" s="136" t="s">
        <v>233</v>
      </c>
      <c r="B233" s="122" t="s">
        <v>234</v>
      </c>
      <c r="C233" s="122"/>
      <c r="D233" s="125"/>
      <c r="E233" s="191">
        <f t="shared" ref="E233:G234" si="45">E234</f>
        <v>340</v>
      </c>
      <c r="F233" s="191">
        <f t="shared" si="45"/>
        <v>100</v>
      </c>
      <c r="G233" s="191">
        <f t="shared" si="45"/>
        <v>200</v>
      </c>
      <c r="I233" s="107" t="s">
        <v>125</v>
      </c>
      <c r="J233" s="29">
        <f>E118+E109</f>
        <v>1657.3000000000002</v>
      </c>
    </row>
    <row r="234" spans="1:10" s="1" customFormat="1" ht="45.6">
      <c r="A234" s="124" t="s">
        <v>24</v>
      </c>
      <c r="B234" s="122" t="s">
        <v>234</v>
      </c>
      <c r="C234" s="122">
        <v>200</v>
      </c>
      <c r="D234" s="125"/>
      <c r="E234" s="186">
        <f t="shared" si="45"/>
        <v>340</v>
      </c>
      <c r="F234" s="186">
        <f t="shared" si="45"/>
        <v>100</v>
      </c>
      <c r="G234" s="186">
        <f t="shared" si="45"/>
        <v>200</v>
      </c>
      <c r="I234" s="107" t="s">
        <v>235</v>
      </c>
      <c r="J234" s="29">
        <f>E261</f>
        <v>613.29999999999995</v>
      </c>
    </row>
    <row r="235" spans="1:10" s="1" customFormat="1" ht="22.8">
      <c r="A235" s="127" t="s">
        <v>167</v>
      </c>
      <c r="B235" s="122" t="s">
        <v>234</v>
      </c>
      <c r="C235" s="122">
        <v>200</v>
      </c>
      <c r="D235" s="125" t="s">
        <v>168</v>
      </c>
      <c r="E235" s="186">
        <v>340</v>
      </c>
      <c r="F235" s="186">
        <v>100</v>
      </c>
      <c r="G235" s="186">
        <v>200</v>
      </c>
      <c r="I235" s="107" t="s">
        <v>236</v>
      </c>
      <c r="J235" s="29">
        <f>E265</f>
        <v>570</v>
      </c>
    </row>
    <row r="236" spans="1:10" s="1" customFormat="1" ht="22.8">
      <c r="A236" s="127" t="s">
        <v>237</v>
      </c>
      <c r="B236" s="122" t="s">
        <v>238</v>
      </c>
      <c r="C236" s="122"/>
      <c r="D236" s="125"/>
      <c r="E236" s="191">
        <f t="shared" ref="E236:G237" si="46">E237</f>
        <v>2687.2</v>
      </c>
      <c r="F236" s="179">
        <f t="shared" si="46"/>
        <v>100</v>
      </c>
      <c r="G236" s="179">
        <f t="shared" si="46"/>
        <v>100</v>
      </c>
      <c r="I236" s="108"/>
      <c r="J236" s="29"/>
    </row>
    <row r="237" spans="1:10" s="1" customFormat="1" ht="45.6">
      <c r="A237" s="124" t="s">
        <v>24</v>
      </c>
      <c r="B237" s="122" t="s">
        <v>238</v>
      </c>
      <c r="C237" s="122">
        <v>200</v>
      </c>
      <c r="D237" s="125"/>
      <c r="E237" s="186">
        <f t="shared" si="46"/>
        <v>2687.2</v>
      </c>
      <c r="F237" s="126">
        <f t="shared" si="46"/>
        <v>100</v>
      </c>
      <c r="G237" s="126">
        <f t="shared" si="46"/>
        <v>100</v>
      </c>
      <c r="I237" s="108"/>
      <c r="J237" s="31">
        <f>SUM(J212:J235)</f>
        <v>15275.499999999996</v>
      </c>
    </row>
    <row r="238" spans="1:10" s="1" customFormat="1" ht="19.2" customHeight="1">
      <c r="A238" s="127" t="s">
        <v>167</v>
      </c>
      <c r="B238" s="122" t="s">
        <v>238</v>
      </c>
      <c r="C238" s="122">
        <v>200</v>
      </c>
      <c r="D238" s="125" t="s">
        <v>228</v>
      </c>
      <c r="E238" s="186">
        <v>2687.2</v>
      </c>
      <c r="F238" s="186">
        <v>100</v>
      </c>
      <c r="G238" s="186">
        <v>100</v>
      </c>
      <c r="I238" s="107"/>
    </row>
    <row r="239" spans="1:10" s="1" customFormat="1" ht="0.6" hidden="1" customHeight="1">
      <c r="A239" s="127" t="s">
        <v>237</v>
      </c>
      <c r="B239" s="122" t="s">
        <v>239</v>
      </c>
      <c r="C239" s="122"/>
      <c r="D239" s="125"/>
      <c r="E239" s="191">
        <f t="shared" ref="E239:G240" si="47">E240</f>
        <v>0</v>
      </c>
      <c r="F239" s="179">
        <f t="shared" si="47"/>
        <v>0</v>
      </c>
      <c r="G239" s="179">
        <f t="shared" si="47"/>
        <v>0</v>
      </c>
      <c r="I239" s="107"/>
    </row>
    <row r="240" spans="1:10" s="1" customFormat="1" ht="60" hidden="1" customHeight="1">
      <c r="A240" s="124" t="s">
        <v>24</v>
      </c>
      <c r="B240" s="122" t="s">
        <v>239</v>
      </c>
      <c r="C240" s="122">
        <v>200</v>
      </c>
      <c r="D240" s="125"/>
      <c r="E240" s="186">
        <f t="shared" si="47"/>
        <v>0</v>
      </c>
      <c r="F240" s="126">
        <f t="shared" si="47"/>
        <v>0</v>
      </c>
      <c r="G240" s="126">
        <f t="shared" si="47"/>
        <v>0</v>
      </c>
    </row>
    <row r="241" spans="1:7" s="1" customFormat="1" ht="55.8" hidden="1" customHeight="1">
      <c r="A241" s="127" t="s">
        <v>167</v>
      </c>
      <c r="B241" s="122" t="s">
        <v>239</v>
      </c>
      <c r="C241" s="122">
        <v>200</v>
      </c>
      <c r="D241" s="125" t="s">
        <v>228</v>
      </c>
      <c r="E241" s="186"/>
      <c r="F241" s="126"/>
      <c r="G241" s="126"/>
    </row>
    <row r="242" spans="1:7" s="1" customFormat="1" ht="49.8" hidden="1" customHeight="1">
      <c r="A242" s="118" t="s">
        <v>261</v>
      </c>
      <c r="B242" s="122" t="s">
        <v>260</v>
      </c>
      <c r="C242" s="122">
        <v>200</v>
      </c>
      <c r="D242" s="125"/>
      <c r="E242" s="191">
        <f>E243</f>
        <v>0</v>
      </c>
      <c r="F242" s="179">
        <f>F243</f>
        <v>0</v>
      </c>
      <c r="G242" s="179">
        <f>G243</f>
        <v>0</v>
      </c>
    </row>
    <row r="243" spans="1:7" s="1" customFormat="1" ht="12" hidden="1" customHeight="1">
      <c r="A243" s="124" t="s">
        <v>24</v>
      </c>
      <c r="B243" s="122" t="s">
        <v>260</v>
      </c>
      <c r="C243" s="122">
        <v>200</v>
      </c>
      <c r="D243" s="125" t="s">
        <v>228</v>
      </c>
      <c r="E243" s="186"/>
      <c r="F243" s="126"/>
      <c r="G243" s="126">
        <f>F243+F243*5%</f>
        <v>0</v>
      </c>
    </row>
    <row r="244" spans="1:7" s="1" customFormat="1" ht="66" customHeight="1">
      <c r="A244" s="124" t="s">
        <v>262</v>
      </c>
      <c r="B244" s="122" t="s">
        <v>283</v>
      </c>
      <c r="C244" s="122"/>
      <c r="D244" s="125"/>
      <c r="E244" s="186">
        <v>3160.3</v>
      </c>
      <c r="F244" s="126">
        <v>0</v>
      </c>
      <c r="G244" s="126">
        <v>0</v>
      </c>
    </row>
    <row r="245" spans="1:7" s="1" customFormat="1" ht="55.2" customHeight="1">
      <c r="A245" s="124" t="s">
        <v>24</v>
      </c>
      <c r="B245" s="122" t="s">
        <v>283</v>
      </c>
      <c r="C245" s="122">
        <v>200</v>
      </c>
      <c r="D245" s="125" t="s">
        <v>228</v>
      </c>
      <c r="E245" s="186">
        <v>3160.3</v>
      </c>
      <c r="F245" s="126">
        <v>0</v>
      </c>
      <c r="G245" s="126">
        <v>0</v>
      </c>
    </row>
    <row r="246" spans="1:7" s="1" customFormat="1" ht="45.6">
      <c r="A246" s="127" t="s">
        <v>241</v>
      </c>
      <c r="B246" s="122" t="s">
        <v>242</v>
      </c>
      <c r="C246" s="122"/>
      <c r="D246" s="125"/>
      <c r="E246" s="191">
        <f>E247</f>
        <v>628.5</v>
      </c>
      <c r="F246" s="179">
        <f>F247</f>
        <v>390</v>
      </c>
      <c r="G246" s="179">
        <f t="shared" ref="G246" si="48">G247</f>
        <v>402.3</v>
      </c>
    </row>
    <row r="247" spans="1:7" s="1" customFormat="1" ht="45.6">
      <c r="A247" s="124" t="s">
        <v>24</v>
      </c>
      <c r="B247" s="122" t="s">
        <v>242</v>
      </c>
      <c r="C247" s="122">
        <v>200</v>
      </c>
      <c r="D247" s="122"/>
      <c r="E247" s="186">
        <f>E248+E249</f>
        <v>628.5</v>
      </c>
      <c r="F247" s="126">
        <f>F248+F249</f>
        <v>390</v>
      </c>
      <c r="G247" s="126">
        <f>G248+G249</f>
        <v>402.3</v>
      </c>
    </row>
    <row r="248" spans="1:7" s="1" customFormat="1" ht="22.8">
      <c r="A248" s="129" t="s">
        <v>40</v>
      </c>
      <c r="B248" s="122" t="s">
        <v>242</v>
      </c>
      <c r="C248" s="122">
        <v>200</v>
      </c>
      <c r="D248" s="125" t="s">
        <v>64</v>
      </c>
      <c r="E248" s="186">
        <v>618.5</v>
      </c>
      <c r="F248" s="186">
        <v>380</v>
      </c>
      <c r="G248" s="186">
        <v>392.3</v>
      </c>
    </row>
    <row r="249" spans="1:7" s="1" customFormat="1" ht="22.8">
      <c r="A249" s="130" t="s">
        <v>211</v>
      </c>
      <c r="B249" s="122" t="s">
        <v>242</v>
      </c>
      <c r="C249" s="122">
        <v>800</v>
      </c>
      <c r="D249" s="125"/>
      <c r="E249" s="191">
        <f>E250</f>
        <v>10</v>
      </c>
      <c r="F249" s="191">
        <f>F250</f>
        <v>10</v>
      </c>
      <c r="G249" s="191">
        <f>G250</f>
        <v>10</v>
      </c>
    </row>
    <row r="250" spans="1:7" s="1" customFormat="1" ht="22.8">
      <c r="A250" s="129" t="s">
        <v>40</v>
      </c>
      <c r="B250" s="122" t="s">
        <v>242</v>
      </c>
      <c r="C250" s="122">
        <v>800</v>
      </c>
      <c r="D250" s="125" t="s">
        <v>64</v>
      </c>
      <c r="E250" s="186">
        <v>10</v>
      </c>
      <c r="F250" s="186">
        <v>10</v>
      </c>
      <c r="G250" s="186">
        <v>10</v>
      </c>
    </row>
    <row r="251" spans="1:7" s="1" customFormat="1" ht="0.75" customHeight="1">
      <c r="A251" s="129"/>
      <c r="B251" s="122"/>
      <c r="C251" s="122"/>
      <c r="D251" s="125"/>
      <c r="E251" s="191">
        <f t="shared" ref="E251:G252" si="49">E252</f>
        <v>0</v>
      </c>
      <c r="F251" s="191">
        <f t="shared" si="49"/>
        <v>0</v>
      </c>
      <c r="G251" s="191">
        <f t="shared" si="49"/>
        <v>0</v>
      </c>
    </row>
    <row r="252" spans="1:7" s="1" customFormat="1" ht="22.8" hidden="1">
      <c r="A252" s="124"/>
      <c r="B252" s="122"/>
      <c r="C252" s="122"/>
      <c r="D252" s="125"/>
      <c r="E252" s="186">
        <f t="shared" si="49"/>
        <v>0</v>
      </c>
      <c r="F252" s="186">
        <f t="shared" si="49"/>
        <v>0</v>
      </c>
      <c r="G252" s="186">
        <f t="shared" si="49"/>
        <v>0</v>
      </c>
    </row>
    <row r="253" spans="1:7" s="1" customFormat="1" ht="18" hidden="1" customHeight="1">
      <c r="A253" s="129"/>
      <c r="B253" s="122"/>
      <c r="C253" s="122"/>
      <c r="D253" s="125"/>
      <c r="E253" s="186"/>
      <c r="F253" s="186">
        <f>E253+E253*5%</f>
        <v>0</v>
      </c>
      <c r="G253" s="186">
        <f>F253+F253*5%</f>
        <v>0</v>
      </c>
    </row>
    <row r="254" spans="1:7" s="1" customFormat="1" ht="114" hidden="1">
      <c r="A254" s="127" t="s">
        <v>27</v>
      </c>
      <c r="B254" s="122" t="s">
        <v>243</v>
      </c>
      <c r="C254" s="122"/>
      <c r="D254" s="125"/>
      <c r="E254" s="191">
        <f t="shared" ref="E254:G255" si="50">E255</f>
        <v>0</v>
      </c>
      <c r="F254" s="191">
        <f t="shared" si="50"/>
        <v>0</v>
      </c>
      <c r="G254" s="191">
        <f t="shared" si="50"/>
        <v>0</v>
      </c>
    </row>
    <row r="255" spans="1:7" s="1" customFormat="1" ht="68.400000000000006" hidden="1">
      <c r="A255" s="129" t="s">
        <v>244</v>
      </c>
      <c r="B255" s="122" t="s">
        <v>243</v>
      </c>
      <c r="C255" s="122">
        <v>200</v>
      </c>
      <c r="D255" s="125"/>
      <c r="E255" s="186">
        <f t="shared" si="50"/>
        <v>0</v>
      </c>
      <c r="F255" s="186">
        <f t="shared" si="50"/>
        <v>0</v>
      </c>
      <c r="G255" s="186">
        <f t="shared" si="50"/>
        <v>0</v>
      </c>
    </row>
    <row r="256" spans="1:7" s="1" customFormat="1" ht="22.8" hidden="1">
      <c r="A256" s="129" t="s">
        <v>40</v>
      </c>
      <c r="B256" s="122" t="s">
        <v>243</v>
      </c>
      <c r="C256" s="122">
        <v>200</v>
      </c>
      <c r="D256" s="125" t="s">
        <v>64</v>
      </c>
      <c r="E256" s="186"/>
      <c r="F256" s="186">
        <f>E256+E256*5%</f>
        <v>0</v>
      </c>
      <c r="G256" s="186">
        <f>F256+F256*5%</f>
        <v>0</v>
      </c>
    </row>
    <row r="257" spans="1:9" s="1" customFormat="1" ht="114" hidden="1">
      <c r="A257" s="127" t="s">
        <v>27</v>
      </c>
      <c r="B257" s="122" t="s">
        <v>243</v>
      </c>
      <c r="C257" s="122">
        <v>200</v>
      </c>
      <c r="D257" s="125"/>
      <c r="E257" s="191">
        <f>E258</f>
        <v>0</v>
      </c>
      <c r="F257" s="191">
        <f>F258</f>
        <v>0</v>
      </c>
      <c r="G257" s="191">
        <f>G258</f>
        <v>0</v>
      </c>
    </row>
    <row r="258" spans="1:9" s="1" customFormat="1" ht="68.400000000000006" hidden="1">
      <c r="A258" s="129" t="s">
        <v>244</v>
      </c>
      <c r="B258" s="122" t="s">
        <v>245</v>
      </c>
      <c r="C258" s="122">
        <v>200</v>
      </c>
      <c r="D258" s="125" t="s">
        <v>64</v>
      </c>
      <c r="E258" s="186"/>
      <c r="F258" s="186">
        <f>E258+E258*5%</f>
        <v>0</v>
      </c>
      <c r="G258" s="186">
        <f>F258+F258*5%</f>
        <v>0</v>
      </c>
    </row>
    <row r="259" spans="1:9" s="1" customFormat="1" ht="22.8">
      <c r="A259" s="129" t="s">
        <v>246</v>
      </c>
      <c r="B259" s="122" t="s">
        <v>247</v>
      </c>
      <c r="C259" s="122"/>
      <c r="D259" s="125"/>
      <c r="E259" s="191">
        <f t="shared" ref="E259:F260" si="51">E260</f>
        <v>613.29999999999995</v>
      </c>
      <c r="F259" s="191">
        <f t="shared" si="51"/>
        <v>630</v>
      </c>
      <c r="G259" s="191">
        <f>G260</f>
        <v>359.3</v>
      </c>
    </row>
    <row r="260" spans="1:9" s="1" customFormat="1" ht="45.6">
      <c r="A260" s="130" t="s">
        <v>248</v>
      </c>
      <c r="B260" s="122" t="s">
        <v>247</v>
      </c>
      <c r="C260" s="122">
        <v>300</v>
      </c>
      <c r="D260" s="122"/>
      <c r="E260" s="186">
        <f t="shared" si="51"/>
        <v>613.29999999999995</v>
      </c>
      <c r="F260" s="186">
        <f t="shared" si="51"/>
        <v>630</v>
      </c>
      <c r="G260" s="186">
        <f>G261</f>
        <v>359.3</v>
      </c>
    </row>
    <row r="261" spans="1:9" s="1" customFormat="1" ht="22.8">
      <c r="A261" s="127" t="s">
        <v>249</v>
      </c>
      <c r="B261" s="122" t="s">
        <v>247</v>
      </c>
      <c r="C261" s="122">
        <v>300</v>
      </c>
      <c r="D261" s="122">
        <v>1001</v>
      </c>
      <c r="E261" s="186">
        <v>613.29999999999995</v>
      </c>
      <c r="F261" s="186">
        <v>630</v>
      </c>
      <c r="G261" s="186">
        <v>359.3</v>
      </c>
    </row>
    <row r="262" spans="1:9" s="1" customFormat="1" ht="0.6" customHeight="1">
      <c r="A262" s="181"/>
      <c r="B262" s="180"/>
      <c r="C262" s="180"/>
      <c r="D262" s="180"/>
      <c r="E262" s="186"/>
      <c r="F262" s="126"/>
      <c r="G262" s="126"/>
    </row>
    <row r="263" spans="1:9" s="1" customFormat="1" ht="68.400000000000006">
      <c r="A263" s="181" t="s">
        <v>121</v>
      </c>
      <c r="B263" s="180" t="s">
        <v>250</v>
      </c>
      <c r="C263" s="180"/>
      <c r="D263" s="180"/>
      <c r="E263" s="191">
        <f t="shared" ref="E263:G264" si="52">E264</f>
        <v>570</v>
      </c>
      <c r="F263" s="179">
        <f t="shared" si="52"/>
        <v>961.2</v>
      </c>
      <c r="G263" s="179">
        <f t="shared" si="52"/>
        <v>912.8</v>
      </c>
    </row>
    <row r="264" spans="1:9" s="1" customFormat="1" ht="68.400000000000006">
      <c r="A264" s="182" t="s">
        <v>123</v>
      </c>
      <c r="B264" s="180" t="s">
        <v>250</v>
      </c>
      <c r="C264" s="180">
        <v>600</v>
      </c>
      <c r="D264" s="180"/>
      <c r="E264" s="186">
        <f t="shared" si="52"/>
        <v>570</v>
      </c>
      <c r="F264" s="126">
        <f t="shared" si="52"/>
        <v>961.2</v>
      </c>
      <c r="G264" s="126">
        <f t="shared" si="52"/>
        <v>912.8</v>
      </c>
    </row>
    <row r="265" spans="1:9" s="1" customFormat="1" ht="22.8">
      <c r="A265" s="181" t="s">
        <v>251</v>
      </c>
      <c r="B265" s="180" t="s">
        <v>250</v>
      </c>
      <c r="C265" s="180">
        <v>600</v>
      </c>
      <c r="D265" s="180">
        <v>1101</v>
      </c>
      <c r="E265" s="186">
        <v>570</v>
      </c>
      <c r="F265" s="186">
        <v>961.2</v>
      </c>
      <c r="G265" s="186">
        <v>912.8</v>
      </c>
    </row>
    <row r="266" spans="1:9" s="1" customFormat="1" ht="67.2" customHeight="1">
      <c r="A266" s="188" t="s">
        <v>258</v>
      </c>
      <c r="B266" s="190" t="s">
        <v>287</v>
      </c>
      <c r="C266" s="180">
        <v>600</v>
      </c>
      <c r="D266" s="180"/>
      <c r="E266" s="186">
        <v>1800</v>
      </c>
      <c r="F266" s="126">
        <v>0</v>
      </c>
      <c r="G266" s="126">
        <v>0</v>
      </c>
    </row>
    <row r="267" spans="1:9" s="1" customFormat="1" ht="94.8" customHeight="1">
      <c r="A267" s="189" t="s">
        <v>259</v>
      </c>
      <c r="B267" s="190" t="s">
        <v>287</v>
      </c>
      <c r="C267" s="180">
        <v>600</v>
      </c>
      <c r="D267" s="180"/>
      <c r="E267" s="186">
        <v>1800</v>
      </c>
      <c r="F267" s="126">
        <v>0</v>
      </c>
      <c r="G267" s="126">
        <v>0</v>
      </c>
    </row>
    <row r="268" spans="1:9" s="1" customFormat="1" ht="27" customHeight="1">
      <c r="A268" s="181" t="s">
        <v>251</v>
      </c>
      <c r="B268" s="190" t="s">
        <v>287</v>
      </c>
      <c r="C268" s="180">
        <v>600</v>
      </c>
      <c r="D268" s="180">
        <v>1101</v>
      </c>
      <c r="E268" s="128">
        <v>1800</v>
      </c>
      <c r="F268" s="126">
        <v>0</v>
      </c>
      <c r="G268" s="126">
        <v>0</v>
      </c>
    </row>
    <row r="269" spans="1:9" s="1" customFormat="1" ht="22.8">
      <c r="A269" s="181" t="s">
        <v>255</v>
      </c>
      <c r="B269" s="180"/>
      <c r="C269" s="180"/>
      <c r="D269" s="180"/>
      <c r="E269" s="128"/>
      <c r="F269" s="186">
        <v>295.8</v>
      </c>
      <c r="G269" s="186">
        <v>611.20000000000005</v>
      </c>
    </row>
    <row r="270" spans="1:9" s="1" customFormat="1" ht="22.8">
      <c r="A270" s="183" t="s">
        <v>252</v>
      </c>
      <c r="B270" s="184"/>
      <c r="C270" s="184"/>
      <c r="D270" s="184"/>
      <c r="E270" s="185">
        <f>E13+E30+E64+E54+E79+E86+E100+E105+E146+E155+E168+E173+E205+E74</f>
        <v>33122.5</v>
      </c>
      <c r="F270" s="185">
        <f>F13+F30+F54+F64+F79+F86+F100+F105+F146+F155+F173+F205+F74+F238+F269</f>
        <v>15540.55</v>
      </c>
      <c r="G270" s="185">
        <f>G13+G30+G54+G64+G79+G86+G100+G105+G146+G155+G173+G205+G74+G156+G164+G238+G269</f>
        <v>15220.552499999998</v>
      </c>
      <c r="H270" s="32"/>
      <c r="I270" s="32"/>
    </row>
  </sheetData>
  <autoFilter ref="A12:E270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0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65"/>
  <sheetViews>
    <sheetView view="pageBreakPreview" topLeftCell="A170" zoomScale="60" zoomScaleNormal="75" workbookViewId="0">
      <selection activeCell="E180" sqref="E180"/>
    </sheetView>
  </sheetViews>
  <sheetFormatPr defaultColWidth="9.109375" defaultRowHeight="18"/>
  <cols>
    <col min="1" max="1" width="78" style="1" customWidth="1"/>
    <col min="2" max="2" width="26" style="2" customWidth="1"/>
    <col min="3" max="3" width="8.5546875" style="2" customWidth="1"/>
    <col min="4" max="4" width="13.44140625" style="2" customWidth="1"/>
    <col min="5" max="5" width="22" style="3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4" customWidth="1"/>
    <col min="1026" max="16384" width="9.109375" style="104"/>
  </cols>
  <sheetData>
    <row r="1" spans="1:7" s="1" customFormat="1" ht="21">
      <c r="B1" s="2"/>
      <c r="C1" s="2"/>
      <c r="D1" s="109"/>
      <c r="E1" s="110" t="s">
        <v>0</v>
      </c>
    </row>
    <row r="2" spans="1:7" s="1" customFormat="1" ht="21">
      <c r="A2" s="5"/>
      <c r="B2" s="2"/>
      <c r="C2" s="2"/>
      <c r="D2" s="109"/>
      <c r="E2" s="110" t="s">
        <v>1</v>
      </c>
    </row>
    <row r="3" spans="1:7" s="1" customFormat="1" ht="21">
      <c r="A3" s="5"/>
      <c r="B3" s="2"/>
      <c r="C3" s="2"/>
      <c r="D3" s="109"/>
      <c r="E3" s="110" t="s">
        <v>2</v>
      </c>
    </row>
    <row r="4" spans="1:7" s="1" customFormat="1" ht="21">
      <c r="A4" s="5"/>
      <c r="B4" s="2"/>
      <c r="C4" s="2"/>
      <c r="D4" s="109"/>
      <c r="E4" s="110" t="s">
        <v>3</v>
      </c>
    </row>
    <row r="5" spans="1:7" s="1" customFormat="1" ht="21">
      <c r="A5" s="5"/>
      <c r="B5" s="2"/>
      <c r="C5" s="2"/>
      <c r="D5" s="109"/>
      <c r="E5" s="110" t="s">
        <v>275</v>
      </c>
    </row>
    <row r="6" spans="1:7" s="1" customFormat="1">
      <c r="A6" s="5"/>
      <c r="B6" s="2"/>
      <c r="C6" s="6"/>
      <c r="D6" s="228" t="s">
        <v>288</v>
      </c>
      <c r="E6" s="228"/>
    </row>
    <row r="7" spans="1:7" s="1" customFormat="1" ht="100.5" customHeight="1">
      <c r="A7" s="229" t="s">
        <v>6</v>
      </c>
      <c r="B7" s="229"/>
      <c r="C7" s="229"/>
      <c r="D7" s="229"/>
      <c r="E7" s="229"/>
    </row>
    <row r="8" spans="1:7" s="1" customFormat="1" ht="20.399999999999999">
      <c r="A8" s="230" t="s">
        <v>266</v>
      </c>
      <c r="B8" s="230"/>
      <c r="C8" s="230"/>
      <c r="D8" s="230"/>
      <c r="E8" s="230"/>
    </row>
    <row r="9" spans="1:7" s="1" customFormat="1">
      <c r="A9" s="5"/>
      <c r="B9" s="2"/>
      <c r="C9" s="2"/>
      <c r="D9" s="2"/>
      <c r="E9" s="7"/>
    </row>
    <row r="10" spans="1:7" s="1" customFormat="1" ht="73.5" customHeight="1">
      <c r="A10" s="231" t="s">
        <v>8</v>
      </c>
      <c r="B10" s="232" t="s">
        <v>9</v>
      </c>
      <c r="C10" s="232" t="s">
        <v>10</v>
      </c>
      <c r="D10" s="231" t="s">
        <v>11</v>
      </c>
      <c r="E10" s="111" t="s">
        <v>12</v>
      </c>
      <c r="F10" s="111" t="s">
        <v>12</v>
      </c>
      <c r="G10" s="111" t="s">
        <v>12</v>
      </c>
    </row>
    <row r="11" spans="1:7" s="1" customFormat="1" ht="36" customHeight="1">
      <c r="A11" s="231"/>
      <c r="B11" s="232"/>
      <c r="C11" s="232"/>
      <c r="D11" s="231"/>
      <c r="E11" s="112">
        <v>2021</v>
      </c>
      <c r="F11" s="112">
        <v>2022</v>
      </c>
      <c r="G11" s="112">
        <v>2023</v>
      </c>
    </row>
    <row r="12" spans="1:7" s="1" customFormat="1" ht="22.8">
      <c r="A12" s="113" t="s">
        <v>13</v>
      </c>
      <c r="B12" s="113" t="s">
        <v>14</v>
      </c>
      <c r="C12" s="113" t="s">
        <v>15</v>
      </c>
      <c r="D12" s="113" t="s">
        <v>16</v>
      </c>
      <c r="E12" s="114" t="s">
        <v>17</v>
      </c>
      <c r="F12" s="114">
        <v>6</v>
      </c>
      <c r="G12" s="114">
        <v>7</v>
      </c>
    </row>
    <row r="13" spans="1:7" s="1" customFormat="1" ht="145.80000000000001" customHeight="1">
      <c r="A13" s="115" t="s">
        <v>18</v>
      </c>
      <c r="B13" s="116" t="s">
        <v>19</v>
      </c>
      <c r="C13" s="117"/>
      <c r="D13" s="117"/>
      <c r="E13" s="212">
        <f>E14</f>
        <v>1132.7</v>
      </c>
      <c r="F13" s="212">
        <f>F14</f>
        <v>3386</v>
      </c>
      <c r="G13" s="212">
        <f>G14</f>
        <v>44.1</v>
      </c>
    </row>
    <row r="14" spans="1:7" s="1" customFormat="1" ht="85.8" customHeight="1">
      <c r="A14" s="118" t="s">
        <v>20</v>
      </c>
      <c r="B14" s="119" t="s">
        <v>21</v>
      </c>
      <c r="C14" s="120"/>
      <c r="D14" s="120"/>
      <c r="E14" s="121">
        <f>E15+E18+E21+E24+E27</f>
        <v>1132.7</v>
      </c>
      <c r="F14" s="121">
        <f>F15+F18+F21+F24+F27</f>
        <v>3386</v>
      </c>
      <c r="G14" s="121">
        <f>G15+G18+G21+G24+G27</f>
        <v>44.1</v>
      </c>
    </row>
    <row r="15" spans="1:7" s="1" customFormat="1" ht="54.6" customHeight="1">
      <c r="A15" s="203" t="s">
        <v>31</v>
      </c>
      <c r="B15" s="119" t="s">
        <v>23</v>
      </c>
      <c r="C15" s="122"/>
      <c r="D15" s="122"/>
      <c r="E15" s="123">
        <f t="shared" ref="E15:G16" si="0">E16</f>
        <v>433.5</v>
      </c>
      <c r="F15" s="123">
        <f>F16</f>
        <v>36.5</v>
      </c>
      <c r="G15" s="123">
        <f t="shared" si="0"/>
        <v>0</v>
      </c>
    </row>
    <row r="16" spans="1:7" s="1" customFormat="1" ht="57.6" customHeight="1">
      <c r="A16" s="124" t="s">
        <v>24</v>
      </c>
      <c r="B16" s="119" t="s">
        <v>23</v>
      </c>
      <c r="C16" s="122">
        <v>200</v>
      </c>
      <c r="D16" s="125"/>
      <c r="E16" s="126">
        <f t="shared" si="0"/>
        <v>433.5</v>
      </c>
      <c r="F16" s="186">
        <f t="shared" si="0"/>
        <v>36.5</v>
      </c>
      <c r="G16" s="126">
        <f t="shared" si="0"/>
        <v>0</v>
      </c>
    </row>
    <row r="17" spans="1:7" s="1" customFormat="1" ht="57.6" customHeight="1">
      <c r="A17" s="127" t="s">
        <v>25</v>
      </c>
      <c r="B17" s="119" t="s">
        <v>23</v>
      </c>
      <c r="C17" s="122">
        <v>200</v>
      </c>
      <c r="D17" s="125" t="s">
        <v>26</v>
      </c>
      <c r="E17" s="186">
        <v>433.5</v>
      </c>
      <c r="F17" s="186">
        <v>36.5</v>
      </c>
      <c r="G17" s="186">
        <v>0</v>
      </c>
    </row>
    <row r="18" spans="1:7" s="1" customFormat="1" ht="103.8" hidden="1" customHeight="1">
      <c r="A18" s="127"/>
      <c r="B18" s="119" t="s">
        <v>28</v>
      </c>
      <c r="C18" s="122"/>
      <c r="D18" s="125"/>
      <c r="E18" s="195">
        <f t="shared" ref="E18:G19" si="1">E19</f>
        <v>0</v>
      </c>
      <c r="F18" s="195">
        <f t="shared" si="1"/>
        <v>0</v>
      </c>
      <c r="G18" s="195">
        <f t="shared" si="1"/>
        <v>0</v>
      </c>
    </row>
    <row r="19" spans="1:7" s="1" customFormat="1" ht="49.8" hidden="1" customHeight="1">
      <c r="A19" s="124" t="s">
        <v>24</v>
      </c>
      <c r="B19" s="119" t="s">
        <v>28</v>
      </c>
      <c r="C19" s="122">
        <v>200</v>
      </c>
      <c r="D19" s="125"/>
      <c r="E19" s="186">
        <f t="shared" si="1"/>
        <v>0</v>
      </c>
      <c r="F19" s="186">
        <f t="shared" si="1"/>
        <v>0</v>
      </c>
      <c r="G19" s="186">
        <f t="shared" si="1"/>
        <v>0</v>
      </c>
    </row>
    <row r="20" spans="1:7" s="1" customFormat="1" ht="54" hidden="1" customHeight="1">
      <c r="A20" s="127" t="s">
        <v>25</v>
      </c>
      <c r="B20" s="119" t="s">
        <v>28</v>
      </c>
      <c r="C20" s="122">
        <v>200</v>
      </c>
      <c r="D20" s="125" t="s">
        <v>26</v>
      </c>
      <c r="E20" s="186"/>
      <c r="F20" s="186">
        <f>E20+E20*5%</f>
        <v>0</v>
      </c>
      <c r="G20" s="186">
        <f>F20+F20*5%</f>
        <v>0</v>
      </c>
    </row>
    <row r="21" spans="1:7" s="1" customFormat="1" ht="100.2" hidden="1" customHeight="1">
      <c r="A21" s="127" t="s">
        <v>29</v>
      </c>
      <c r="B21" s="119" t="s">
        <v>28</v>
      </c>
      <c r="C21" s="122"/>
      <c r="D21" s="125"/>
      <c r="E21" s="195">
        <f t="shared" ref="E21:G22" si="2">E22</f>
        <v>0</v>
      </c>
      <c r="F21" s="195">
        <f t="shared" si="2"/>
        <v>0</v>
      </c>
      <c r="G21" s="195">
        <f t="shared" si="2"/>
        <v>0</v>
      </c>
    </row>
    <row r="22" spans="1:7" s="1" customFormat="1" ht="57" hidden="1" customHeight="1">
      <c r="A22" s="129" t="s">
        <v>30</v>
      </c>
      <c r="B22" s="119" t="s">
        <v>28</v>
      </c>
      <c r="C22" s="122">
        <v>240</v>
      </c>
      <c r="D22" s="125"/>
      <c r="E22" s="186">
        <f t="shared" si="2"/>
        <v>0</v>
      </c>
      <c r="F22" s="186">
        <f t="shared" si="2"/>
        <v>0</v>
      </c>
      <c r="G22" s="186">
        <f t="shared" si="2"/>
        <v>0</v>
      </c>
    </row>
    <row r="23" spans="1:7" s="1" customFormat="1" ht="46.2" hidden="1" customHeight="1">
      <c r="A23" s="127" t="s">
        <v>25</v>
      </c>
      <c r="B23" s="119" t="s">
        <v>28</v>
      </c>
      <c r="C23" s="122">
        <v>240</v>
      </c>
      <c r="D23" s="125" t="s">
        <v>26</v>
      </c>
      <c r="E23" s="186"/>
      <c r="F23" s="186">
        <f>E23+E23*5%</f>
        <v>0</v>
      </c>
      <c r="G23" s="186">
        <f>F23+F23*5%</f>
        <v>0</v>
      </c>
    </row>
    <row r="24" spans="1:7" s="1" customFormat="1" ht="94.8" customHeight="1">
      <c r="A24" s="214" t="s">
        <v>284</v>
      </c>
      <c r="B24" s="119" t="s">
        <v>32</v>
      </c>
      <c r="C24" s="131"/>
      <c r="D24" s="132"/>
      <c r="E24" s="195">
        <f t="shared" ref="E24:G25" si="3">E25</f>
        <v>699.2</v>
      </c>
      <c r="F24" s="195">
        <f t="shared" si="3"/>
        <v>0</v>
      </c>
      <c r="G24" s="195">
        <f t="shared" si="3"/>
        <v>44.1</v>
      </c>
    </row>
    <row r="25" spans="1:7" s="1" customFormat="1" ht="45.6">
      <c r="A25" s="124" t="s">
        <v>24</v>
      </c>
      <c r="B25" s="119" t="s">
        <v>32</v>
      </c>
      <c r="C25" s="122">
        <v>200</v>
      </c>
      <c r="D25" s="125"/>
      <c r="E25" s="186">
        <f t="shared" si="3"/>
        <v>699.2</v>
      </c>
      <c r="F25" s="186">
        <f t="shared" si="3"/>
        <v>0</v>
      </c>
      <c r="G25" s="186">
        <f t="shared" si="3"/>
        <v>44.1</v>
      </c>
    </row>
    <row r="26" spans="1:7" s="1" customFormat="1" ht="31.5" customHeight="1">
      <c r="A26" s="127" t="s">
        <v>25</v>
      </c>
      <c r="B26" s="119" t="s">
        <v>32</v>
      </c>
      <c r="C26" s="122">
        <v>200</v>
      </c>
      <c r="D26" s="125" t="s">
        <v>26</v>
      </c>
      <c r="E26" s="186">
        <v>699.2</v>
      </c>
      <c r="F26" s="186">
        <v>0</v>
      </c>
      <c r="G26" s="186">
        <v>44.1</v>
      </c>
    </row>
    <row r="27" spans="1:7" s="1" customFormat="1" ht="123" customHeight="1">
      <c r="A27" s="118" t="s">
        <v>286</v>
      </c>
      <c r="B27" s="119" t="s">
        <v>285</v>
      </c>
      <c r="C27" s="122"/>
      <c r="D27" s="125"/>
      <c r="E27" s="195">
        <f t="shared" ref="E27:G28" si="4">E28</f>
        <v>0</v>
      </c>
      <c r="F27" s="195">
        <f t="shared" si="4"/>
        <v>3349.5</v>
      </c>
      <c r="G27" s="195">
        <f t="shared" si="4"/>
        <v>0</v>
      </c>
    </row>
    <row r="28" spans="1:7" s="1" customFormat="1" ht="72" customHeight="1">
      <c r="A28" s="124" t="s">
        <v>24</v>
      </c>
      <c r="B28" s="119" t="s">
        <v>285</v>
      </c>
      <c r="C28" s="122">
        <v>200</v>
      </c>
      <c r="D28" s="125"/>
      <c r="E28" s="186">
        <f t="shared" si="4"/>
        <v>0</v>
      </c>
      <c r="F28" s="186">
        <f t="shared" si="4"/>
        <v>3349.5</v>
      </c>
      <c r="G28" s="186">
        <f t="shared" si="4"/>
        <v>0</v>
      </c>
    </row>
    <row r="29" spans="1:7" s="1" customFormat="1" ht="127.8" customHeight="1">
      <c r="A29" s="127" t="s">
        <v>25</v>
      </c>
      <c r="B29" s="119" t="s">
        <v>285</v>
      </c>
      <c r="C29" s="122">
        <v>200</v>
      </c>
      <c r="D29" s="125" t="s">
        <v>26</v>
      </c>
      <c r="E29" s="186">
        <v>0</v>
      </c>
      <c r="F29" s="186">
        <v>3349.5</v>
      </c>
      <c r="G29" s="186">
        <v>0</v>
      </c>
    </row>
    <row r="30" spans="1:7" s="1" customFormat="1" ht="167.4" customHeight="1">
      <c r="A30" s="133" t="s">
        <v>253</v>
      </c>
      <c r="B30" s="122" t="s">
        <v>35</v>
      </c>
      <c r="C30" s="122"/>
      <c r="D30" s="125"/>
      <c r="E30" s="192">
        <f>E31+E44</f>
        <v>414</v>
      </c>
      <c r="F30" s="134">
        <f>F31+F44</f>
        <v>0</v>
      </c>
      <c r="G30" s="134">
        <f>G31+G44</f>
        <v>0</v>
      </c>
    </row>
    <row r="31" spans="1:7" s="1" customFormat="1" ht="78.599999999999994" customHeight="1">
      <c r="A31" s="135" t="s">
        <v>263</v>
      </c>
      <c r="B31" s="122" t="s">
        <v>37</v>
      </c>
      <c r="C31" s="120"/>
      <c r="D31" s="120"/>
      <c r="E31" s="186">
        <f>E32+E35+E38+E41</f>
        <v>414</v>
      </c>
      <c r="F31" s="126">
        <f>F32+F35+F38+F41</f>
        <v>0</v>
      </c>
      <c r="G31" s="126">
        <f>G32+G35+G38+G41</f>
        <v>0</v>
      </c>
    </row>
    <row r="32" spans="1:7" s="1" customFormat="1" ht="136.80000000000001">
      <c r="A32" s="127" t="s">
        <v>38</v>
      </c>
      <c r="B32" s="122" t="s">
        <v>39</v>
      </c>
      <c r="C32" s="120"/>
      <c r="D32" s="120"/>
      <c r="E32" s="195">
        <f t="shared" ref="E32:G33" si="5">E33</f>
        <v>414</v>
      </c>
      <c r="F32" s="123">
        <f t="shared" si="5"/>
        <v>0</v>
      </c>
      <c r="G32" s="123">
        <f t="shared" si="5"/>
        <v>0</v>
      </c>
    </row>
    <row r="33" spans="1:7" s="1" customFormat="1" ht="45.6">
      <c r="A33" s="124" t="s">
        <v>24</v>
      </c>
      <c r="B33" s="122" t="s">
        <v>39</v>
      </c>
      <c r="C33" s="122">
        <v>200</v>
      </c>
      <c r="D33" s="122"/>
      <c r="E33" s="126">
        <f t="shared" si="5"/>
        <v>414</v>
      </c>
      <c r="F33" s="126">
        <f t="shared" si="5"/>
        <v>0</v>
      </c>
      <c r="G33" s="126">
        <f t="shared" si="5"/>
        <v>0</v>
      </c>
    </row>
    <row r="34" spans="1:7" s="1" customFormat="1" ht="22.8">
      <c r="A34" s="127" t="s">
        <v>25</v>
      </c>
      <c r="B34" s="122" t="s">
        <v>39</v>
      </c>
      <c r="C34" s="122">
        <v>200</v>
      </c>
      <c r="D34" s="122" t="s">
        <v>269</v>
      </c>
      <c r="E34" s="186">
        <v>414</v>
      </c>
      <c r="F34" s="186">
        <v>0</v>
      </c>
      <c r="G34" s="186">
        <f>F34+F34*5%</f>
        <v>0</v>
      </c>
    </row>
    <row r="35" spans="1:7" s="1" customFormat="1" ht="68.400000000000006" hidden="1">
      <c r="A35" s="127" t="s">
        <v>42</v>
      </c>
      <c r="B35" s="122" t="s">
        <v>43</v>
      </c>
      <c r="C35" s="122"/>
      <c r="D35" s="122"/>
      <c r="E35" s="123">
        <f t="shared" ref="E35:G36" si="6">E36</f>
        <v>0</v>
      </c>
      <c r="F35" s="123">
        <f t="shared" si="6"/>
        <v>0</v>
      </c>
      <c r="G35" s="123">
        <f t="shared" si="6"/>
        <v>0</v>
      </c>
    </row>
    <row r="36" spans="1:7" s="1" customFormat="1" ht="45.6" hidden="1">
      <c r="A36" s="124" t="s">
        <v>24</v>
      </c>
      <c r="B36" s="122" t="s">
        <v>43</v>
      </c>
      <c r="C36" s="122">
        <v>200</v>
      </c>
      <c r="D36" s="122"/>
      <c r="E36" s="126">
        <f t="shared" si="6"/>
        <v>0</v>
      </c>
      <c r="F36" s="126">
        <f t="shared" si="6"/>
        <v>0</v>
      </c>
      <c r="G36" s="126">
        <f t="shared" si="6"/>
        <v>0</v>
      </c>
    </row>
    <row r="37" spans="1:7" s="1" customFormat="1" ht="22.8" hidden="1">
      <c r="A37" s="129" t="s">
        <v>44</v>
      </c>
      <c r="B37" s="122" t="s">
        <v>43</v>
      </c>
      <c r="C37" s="122">
        <v>200</v>
      </c>
      <c r="D37" s="122" t="s">
        <v>45</v>
      </c>
      <c r="E37" s="128"/>
      <c r="F37" s="126">
        <f>E37+E37*5%</f>
        <v>0</v>
      </c>
      <c r="G37" s="126">
        <f>F37+F37*5%</f>
        <v>0</v>
      </c>
    </row>
    <row r="38" spans="1:7" s="1" customFormat="1" ht="91.2" hidden="1">
      <c r="A38" s="136" t="s">
        <v>46</v>
      </c>
      <c r="B38" s="122" t="s">
        <v>47</v>
      </c>
      <c r="C38" s="122"/>
      <c r="D38" s="122"/>
      <c r="E38" s="123">
        <f t="shared" ref="E38:G39" si="7">E39</f>
        <v>0</v>
      </c>
      <c r="F38" s="123">
        <f t="shared" si="7"/>
        <v>0</v>
      </c>
      <c r="G38" s="123">
        <f t="shared" si="7"/>
        <v>0</v>
      </c>
    </row>
    <row r="39" spans="1:7" s="1" customFormat="1" ht="34.5" hidden="1" customHeight="1">
      <c r="A39" s="124" t="s">
        <v>24</v>
      </c>
      <c r="B39" s="122" t="s">
        <v>47</v>
      </c>
      <c r="C39" s="122">
        <v>200</v>
      </c>
      <c r="D39" s="122"/>
      <c r="E39" s="126">
        <f t="shared" si="7"/>
        <v>0</v>
      </c>
      <c r="F39" s="126">
        <f t="shared" si="7"/>
        <v>0</v>
      </c>
      <c r="G39" s="126">
        <f t="shared" si="7"/>
        <v>0</v>
      </c>
    </row>
    <row r="40" spans="1:7" s="1" customFormat="1" ht="22.8" hidden="1">
      <c r="A40" s="129" t="s">
        <v>44</v>
      </c>
      <c r="B40" s="122" t="s">
        <v>47</v>
      </c>
      <c r="C40" s="122">
        <v>200</v>
      </c>
      <c r="D40" s="122" t="s">
        <v>45</v>
      </c>
      <c r="E40" s="128"/>
      <c r="F40" s="126">
        <f>E40+E40*5%</f>
        <v>0</v>
      </c>
      <c r="G40" s="126">
        <f>F40+F40*5%</f>
        <v>0</v>
      </c>
    </row>
    <row r="41" spans="1:7" s="1" customFormat="1" ht="91.2" hidden="1">
      <c r="A41" s="127" t="s">
        <v>48</v>
      </c>
      <c r="B41" s="122" t="s">
        <v>49</v>
      </c>
      <c r="C41" s="122"/>
      <c r="D41" s="122"/>
      <c r="E41" s="123">
        <f t="shared" ref="E41:G42" si="8">E42</f>
        <v>0</v>
      </c>
      <c r="F41" s="123">
        <f t="shared" si="8"/>
        <v>0</v>
      </c>
      <c r="G41" s="123">
        <f t="shared" si="8"/>
        <v>0</v>
      </c>
    </row>
    <row r="42" spans="1:7" s="1" customFormat="1" ht="40.5" hidden="1" customHeight="1">
      <c r="A42" s="136" t="s">
        <v>50</v>
      </c>
      <c r="B42" s="122" t="s">
        <v>49</v>
      </c>
      <c r="C42" s="122">
        <v>200</v>
      </c>
      <c r="D42" s="122"/>
      <c r="E42" s="126">
        <f t="shared" si="8"/>
        <v>0</v>
      </c>
      <c r="F42" s="126">
        <f t="shared" si="8"/>
        <v>0</v>
      </c>
      <c r="G42" s="126">
        <f t="shared" si="8"/>
        <v>0</v>
      </c>
    </row>
    <row r="43" spans="1:7" s="1" customFormat="1" ht="22.8" hidden="1">
      <c r="A43" s="129" t="s">
        <v>44</v>
      </c>
      <c r="B43" s="122" t="s">
        <v>49</v>
      </c>
      <c r="C43" s="122">
        <v>200</v>
      </c>
      <c r="D43" s="122" t="s">
        <v>45</v>
      </c>
      <c r="E43" s="128"/>
      <c r="F43" s="126">
        <f>E43+E43*5%</f>
        <v>0</v>
      </c>
      <c r="G43" s="126">
        <f>F43+F43*5%</f>
        <v>0</v>
      </c>
    </row>
    <row r="44" spans="1:7" s="1" customFormat="1" ht="45.6" hidden="1">
      <c r="A44" s="129" t="s">
        <v>51</v>
      </c>
      <c r="B44" s="122" t="s">
        <v>52</v>
      </c>
      <c r="C44" s="122" t="s">
        <v>53</v>
      </c>
      <c r="D44" s="122"/>
      <c r="E44" s="123">
        <f t="shared" ref="E44:G46" si="9">E45</f>
        <v>0</v>
      </c>
      <c r="F44" s="123">
        <f t="shared" si="9"/>
        <v>0</v>
      </c>
      <c r="G44" s="123">
        <f t="shared" si="9"/>
        <v>0</v>
      </c>
    </row>
    <row r="45" spans="1:7" s="1" customFormat="1" ht="45.6" hidden="1">
      <c r="A45" s="129" t="s">
        <v>54</v>
      </c>
      <c r="B45" s="122" t="s">
        <v>55</v>
      </c>
      <c r="C45" s="122"/>
      <c r="D45" s="122"/>
      <c r="E45" s="126">
        <f t="shared" si="9"/>
        <v>0</v>
      </c>
      <c r="F45" s="126">
        <f t="shared" si="9"/>
        <v>0</v>
      </c>
      <c r="G45" s="126">
        <f t="shared" si="9"/>
        <v>0</v>
      </c>
    </row>
    <row r="46" spans="1:7" s="1" customFormat="1" ht="68.400000000000006" hidden="1">
      <c r="A46" s="129" t="s">
        <v>30</v>
      </c>
      <c r="B46" s="122" t="s">
        <v>55</v>
      </c>
      <c r="C46" s="122">
        <v>200</v>
      </c>
      <c r="D46" s="122"/>
      <c r="E46" s="126">
        <f t="shared" si="9"/>
        <v>0</v>
      </c>
      <c r="F46" s="126">
        <f t="shared" si="9"/>
        <v>0</v>
      </c>
      <c r="G46" s="126">
        <f t="shared" si="9"/>
        <v>0</v>
      </c>
    </row>
    <row r="47" spans="1:7" s="1" customFormat="1" ht="22.8" hidden="1">
      <c r="A47" s="129" t="s">
        <v>40</v>
      </c>
      <c r="B47" s="122" t="s">
        <v>55</v>
      </c>
      <c r="C47" s="122">
        <v>200</v>
      </c>
      <c r="D47" s="122" t="s">
        <v>41</v>
      </c>
      <c r="E47" s="128"/>
      <c r="F47" s="126">
        <f>E47+E47*5%</f>
        <v>0</v>
      </c>
      <c r="G47" s="126">
        <f>F47+F47*5%</f>
        <v>0</v>
      </c>
    </row>
    <row r="48" spans="1:7" s="1" customFormat="1" ht="22.8" hidden="1">
      <c r="A48" s="137"/>
      <c r="B48" s="122" t="s">
        <v>56</v>
      </c>
      <c r="C48" s="122"/>
      <c r="D48" s="125"/>
      <c r="E48" s="126">
        <f>E49+E52+E55</f>
        <v>745.3</v>
      </c>
      <c r="F48" s="126">
        <f>F49+F52+F55</f>
        <v>64.5</v>
      </c>
      <c r="G48" s="126">
        <f>G49+G52+G55</f>
        <v>67.724999999999994</v>
      </c>
    </row>
    <row r="49" spans="1:7" s="1" customFormat="1" ht="68.400000000000006" hidden="1">
      <c r="A49" s="129" t="s">
        <v>57</v>
      </c>
      <c r="B49" s="122" t="s">
        <v>58</v>
      </c>
      <c r="C49" s="122"/>
      <c r="D49" s="125"/>
      <c r="E49" s="123">
        <f t="shared" ref="E49:G50" si="10">E50</f>
        <v>0</v>
      </c>
      <c r="F49" s="123">
        <f t="shared" si="10"/>
        <v>0</v>
      </c>
      <c r="G49" s="123">
        <f t="shared" si="10"/>
        <v>0</v>
      </c>
    </row>
    <row r="50" spans="1:7" s="1" customFormat="1" ht="22.8" hidden="1">
      <c r="A50" s="129" t="s">
        <v>59</v>
      </c>
      <c r="B50" s="122" t="s">
        <v>58</v>
      </c>
      <c r="C50" s="122">
        <v>320</v>
      </c>
      <c r="D50" s="125"/>
      <c r="E50" s="126">
        <f t="shared" si="10"/>
        <v>0</v>
      </c>
      <c r="F50" s="126">
        <f t="shared" si="10"/>
        <v>0</v>
      </c>
      <c r="G50" s="126">
        <f t="shared" si="10"/>
        <v>0</v>
      </c>
    </row>
    <row r="51" spans="1:7" s="1" customFormat="1" ht="1.2" customHeight="1">
      <c r="A51" s="129" t="s">
        <v>60</v>
      </c>
      <c r="B51" s="122" t="s">
        <v>58</v>
      </c>
      <c r="C51" s="122">
        <v>320</v>
      </c>
      <c r="D51" s="125" t="s">
        <v>61</v>
      </c>
      <c r="E51" s="128"/>
      <c r="F51" s="126">
        <f>E51+E51*5%</f>
        <v>0</v>
      </c>
      <c r="G51" s="126">
        <f>F51+F51*5%</f>
        <v>0</v>
      </c>
    </row>
    <row r="52" spans="1:7" s="1" customFormat="1" ht="79.2" customHeight="1">
      <c r="A52" s="129" t="s">
        <v>270</v>
      </c>
      <c r="B52" s="122" t="s">
        <v>39</v>
      </c>
      <c r="C52" s="120"/>
      <c r="D52" s="138"/>
      <c r="E52" s="123">
        <f t="shared" ref="E52:G53" si="11">E53</f>
        <v>745.3</v>
      </c>
      <c r="F52" s="126">
        <f t="shared" si="11"/>
        <v>64.5</v>
      </c>
      <c r="G52" s="126">
        <f t="shared" si="11"/>
        <v>67.724999999999994</v>
      </c>
    </row>
    <row r="53" spans="1:7" s="1" customFormat="1" ht="49.8" customHeight="1">
      <c r="A53" s="124" t="s">
        <v>24</v>
      </c>
      <c r="B53" s="122" t="s">
        <v>39</v>
      </c>
      <c r="C53" s="122">
        <v>200</v>
      </c>
      <c r="D53" s="125"/>
      <c r="E53" s="126">
        <f t="shared" si="11"/>
        <v>745.3</v>
      </c>
      <c r="F53" s="126">
        <f t="shared" si="11"/>
        <v>64.5</v>
      </c>
      <c r="G53" s="126">
        <f t="shared" si="11"/>
        <v>67.724999999999994</v>
      </c>
    </row>
    <row r="54" spans="1:7" s="1" customFormat="1" ht="67.2" customHeight="1">
      <c r="A54" s="129" t="s">
        <v>40</v>
      </c>
      <c r="B54" s="122" t="s">
        <v>39</v>
      </c>
      <c r="C54" s="122">
        <v>200</v>
      </c>
      <c r="D54" s="125" t="s">
        <v>64</v>
      </c>
      <c r="E54" s="186">
        <v>745.3</v>
      </c>
      <c r="F54" s="186">
        <v>64.5</v>
      </c>
      <c r="G54" s="186">
        <f>F54+F54*5%</f>
        <v>67.724999999999994</v>
      </c>
    </row>
    <row r="55" spans="1:7" s="1" customFormat="1" ht="103.8" hidden="1" customHeight="1">
      <c r="A55" s="129" t="s">
        <v>62</v>
      </c>
      <c r="B55" s="122" t="s">
        <v>65</v>
      </c>
      <c r="C55" s="120"/>
      <c r="D55" s="138"/>
      <c r="E55" s="123">
        <f t="shared" ref="E55:G57" si="12">E56</f>
        <v>0</v>
      </c>
      <c r="F55" s="126">
        <f t="shared" si="12"/>
        <v>0</v>
      </c>
      <c r="G55" s="126">
        <f t="shared" si="12"/>
        <v>0</v>
      </c>
    </row>
    <row r="56" spans="1:7" s="1" customFormat="1" ht="96" hidden="1" customHeight="1">
      <c r="A56" s="129" t="s">
        <v>66</v>
      </c>
      <c r="B56" s="122" t="s">
        <v>67</v>
      </c>
      <c r="C56" s="120"/>
      <c r="D56" s="138"/>
      <c r="E56" s="126">
        <f t="shared" si="12"/>
        <v>0</v>
      </c>
      <c r="F56" s="126">
        <f t="shared" si="12"/>
        <v>0</v>
      </c>
      <c r="G56" s="126">
        <f t="shared" si="12"/>
        <v>0</v>
      </c>
    </row>
    <row r="57" spans="1:7" s="1" customFormat="1" ht="103.8" hidden="1" customHeight="1">
      <c r="A57" s="129" t="s">
        <v>30</v>
      </c>
      <c r="B57" s="122" t="s">
        <v>67</v>
      </c>
      <c r="C57" s="122">
        <v>240</v>
      </c>
      <c r="D57" s="125"/>
      <c r="E57" s="126">
        <f t="shared" si="12"/>
        <v>0</v>
      </c>
      <c r="F57" s="126">
        <f t="shared" si="12"/>
        <v>0</v>
      </c>
      <c r="G57" s="126">
        <f t="shared" si="12"/>
        <v>0</v>
      </c>
    </row>
    <row r="58" spans="1:7" s="1" customFormat="1" ht="90" hidden="1" customHeight="1">
      <c r="A58" s="129" t="s">
        <v>40</v>
      </c>
      <c r="B58" s="122" t="s">
        <v>67</v>
      </c>
      <c r="C58" s="122">
        <v>240</v>
      </c>
      <c r="D58" s="125" t="s">
        <v>64</v>
      </c>
      <c r="E58" s="128"/>
      <c r="F58" s="126">
        <f>E58+E58*5%</f>
        <v>0</v>
      </c>
      <c r="G58" s="126">
        <f>F58+F58*5%</f>
        <v>0</v>
      </c>
    </row>
    <row r="59" spans="1:7" s="1" customFormat="1" ht="1.8" hidden="1" customHeight="1">
      <c r="A59" s="133" t="s">
        <v>68</v>
      </c>
      <c r="B59" s="120" t="s">
        <v>69</v>
      </c>
      <c r="C59" s="120"/>
      <c r="D59" s="120"/>
      <c r="E59" s="134">
        <f t="shared" ref="E59:G62" si="13">E60</f>
        <v>0</v>
      </c>
      <c r="F59" s="134">
        <f t="shared" si="13"/>
        <v>0</v>
      </c>
      <c r="G59" s="134">
        <f t="shared" si="13"/>
        <v>0</v>
      </c>
    </row>
    <row r="60" spans="1:7" s="1" customFormat="1" ht="163.19999999999999" hidden="1" customHeight="1">
      <c r="A60" s="127" t="s">
        <v>70</v>
      </c>
      <c r="B60" s="122" t="s">
        <v>71</v>
      </c>
      <c r="C60" s="122"/>
      <c r="D60" s="122"/>
      <c r="E60" s="123">
        <f t="shared" si="13"/>
        <v>0</v>
      </c>
      <c r="F60" s="123">
        <f t="shared" si="13"/>
        <v>0</v>
      </c>
      <c r="G60" s="123">
        <f t="shared" si="13"/>
        <v>0</v>
      </c>
    </row>
    <row r="61" spans="1:7" s="1" customFormat="1" ht="136.80000000000001" hidden="1" customHeight="1">
      <c r="A61" s="127" t="s">
        <v>72</v>
      </c>
      <c r="B61" s="122" t="s">
        <v>73</v>
      </c>
      <c r="C61" s="122"/>
      <c r="D61" s="122"/>
      <c r="E61" s="126">
        <f t="shared" si="13"/>
        <v>0</v>
      </c>
      <c r="F61" s="126">
        <f t="shared" si="13"/>
        <v>0</v>
      </c>
      <c r="G61" s="126">
        <f t="shared" si="13"/>
        <v>0</v>
      </c>
    </row>
    <row r="62" spans="1:7" s="1" customFormat="1" ht="94.2" hidden="1" customHeight="1">
      <c r="A62" s="129" t="s">
        <v>30</v>
      </c>
      <c r="B62" s="122" t="s">
        <v>73</v>
      </c>
      <c r="C62" s="122">
        <v>240</v>
      </c>
      <c r="D62" s="122"/>
      <c r="E62" s="126">
        <f t="shared" si="13"/>
        <v>0</v>
      </c>
      <c r="F62" s="126">
        <f t="shared" si="13"/>
        <v>0</v>
      </c>
      <c r="G62" s="126">
        <f t="shared" si="13"/>
        <v>0</v>
      </c>
    </row>
    <row r="63" spans="1:7" s="1" customFormat="1" ht="94.8" hidden="1" customHeight="1">
      <c r="A63" s="127" t="s">
        <v>74</v>
      </c>
      <c r="B63" s="122" t="s">
        <v>73</v>
      </c>
      <c r="C63" s="122">
        <v>240</v>
      </c>
      <c r="D63" s="125" t="s">
        <v>75</v>
      </c>
      <c r="E63" s="128"/>
      <c r="F63" s="126">
        <f>E63+E63*5%</f>
        <v>0</v>
      </c>
      <c r="G63" s="126">
        <f>F63+F63*5%</f>
        <v>0</v>
      </c>
    </row>
    <row r="64" spans="1:7" s="1" customFormat="1" ht="114">
      <c r="A64" s="133" t="s">
        <v>76</v>
      </c>
      <c r="B64" s="120" t="s">
        <v>77</v>
      </c>
      <c r="C64" s="120"/>
      <c r="D64" s="120"/>
      <c r="E64" s="134">
        <f>E65</f>
        <v>52</v>
      </c>
      <c r="F64" s="134">
        <f>F65</f>
        <v>44.1</v>
      </c>
      <c r="G64" s="134">
        <f>G65</f>
        <v>0</v>
      </c>
    </row>
    <row r="65" spans="1:7" ht="91.2">
      <c r="A65" s="127" t="s">
        <v>78</v>
      </c>
      <c r="B65" s="122" t="s">
        <v>79</v>
      </c>
      <c r="C65" s="122"/>
      <c r="D65" s="122"/>
      <c r="E65" s="126">
        <f>E66+E69+E71</f>
        <v>52</v>
      </c>
      <c r="F65" s="126">
        <f>F66+F69+F71</f>
        <v>44.1</v>
      </c>
      <c r="G65" s="126">
        <f>G66+G69+G71</f>
        <v>0</v>
      </c>
    </row>
    <row r="66" spans="1:7" ht="0.6" customHeight="1">
      <c r="A66" s="127"/>
      <c r="B66" s="122" t="s">
        <v>80</v>
      </c>
      <c r="C66" s="122"/>
      <c r="D66" s="122"/>
      <c r="E66" s="123">
        <f t="shared" ref="E66:G67" si="14">E67</f>
        <v>52</v>
      </c>
      <c r="F66" s="123">
        <f t="shared" si="14"/>
        <v>44.1</v>
      </c>
      <c r="G66" s="123">
        <f t="shared" si="14"/>
        <v>0</v>
      </c>
    </row>
    <row r="67" spans="1:7" ht="45.6">
      <c r="A67" s="124" t="s">
        <v>24</v>
      </c>
      <c r="B67" s="122" t="s">
        <v>80</v>
      </c>
      <c r="C67" s="122">
        <v>200</v>
      </c>
      <c r="D67" s="122"/>
      <c r="E67" s="126">
        <f t="shared" si="14"/>
        <v>52</v>
      </c>
      <c r="F67" s="126">
        <f t="shared" si="14"/>
        <v>44.1</v>
      </c>
      <c r="G67" s="126">
        <f t="shared" si="14"/>
        <v>0</v>
      </c>
    </row>
    <row r="68" spans="1:7" ht="45.75" customHeight="1">
      <c r="A68" s="127" t="s">
        <v>81</v>
      </c>
      <c r="B68" s="122" t="s">
        <v>80</v>
      </c>
      <c r="C68" s="122">
        <v>200</v>
      </c>
      <c r="D68" s="125" t="s">
        <v>82</v>
      </c>
      <c r="E68" s="186">
        <v>52</v>
      </c>
      <c r="F68" s="186">
        <v>44.1</v>
      </c>
      <c r="G68" s="186"/>
    </row>
    <row r="69" spans="1:7" ht="3.75" hidden="1" customHeight="1">
      <c r="A69" s="124" t="s">
        <v>24</v>
      </c>
      <c r="B69" s="122" t="s">
        <v>83</v>
      </c>
      <c r="C69" s="122">
        <v>200</v>
      </c>
      <c r="D69" s="125"/>
      <c r="E69" s="187">
        <f>E70</f>
        <v>0</v>
      </c>
      <c r="F69" s="187">
        <f>F70</f>
        <v>0</v>
      </c>
      <c r="G69" s="187">
        <f>G70</f>
        <v>0</v>
      </c>
    </row>
    <row r="70" spans="1:7" ht="22.8" hidden="1">
      <c r="A70" s="129" t="s">
        <v>84</v>
      </c>
      <c r="B70" s="122" t="s">
        <v>83</v>
      </c>
      <c r="C70" s="122">
        <v>200</v>
      </c>
      <c r="D70" s="125" t="s">
        <v>82</v>
      </c>
      <c r="E70" s="186"/>
      <c r="F70" s="186">
        <f>E70+E70*5%</f>
        <v>0</v>
      </c>
      <c r="G70" s="186">
        <f>F70+F70*5%</f>
        <v>0</v>
      </c>
    </row>
    <row r="71" spans="1:7" ht="22.8" hidden="1">
      <c r="A71" s="127"/>
      <c r="B71" s="122" t="s">
        <v>85</v>
      </c>
      <c r="C71" s="122"/>
      <c r="D71" s="125"/>
      <c r="E71" s="187">
        <f t="shared" ref="E71:G72" si="15">E72</f>
        <v>0</v>
      </c>
      <c r="F71" s="187">
        <f t="shared" si="15"/>
        <v>0</v>
      </c>
      <c r="G71" s="187">
        <f t="shared" si="15"/>
        <v>0</v>
      </c>
    </row>
    <row r="72" spans="1:7" ht="45.6" hidden="1">
      <c r="A72" s="124" t="s">
        <v>24</v>
      </c>
      <c r="B72" s="122" t="s">
        <v>85</v>
      </c>
      <c r="C72" s="122">
        <v>200</v>
      </c>
      <c r="D72" s="122"/>
      <c r="E72" s="186">
        <f t="shared" si="15"/>
        <v>0</v>
      </c>
      <c r="F72" s="186">
        <f t="shared" si="15"/>
        <v>0</v>
      </c>
      <c r="G72" s="186">
        <f t="shared" si="15"/>
        <v>0</v>
      </c>
    </row>
    <row r="73" spans="1:7" ht="22.8" hidden="1">
      <c r="A73" s="127" t="s">
        <v>81</v>
      </c>
      <c r="B73" s="122" t="s">
        <v>85</v>
      </c>
      <c r="C73" s="122">
        <v>200</v>
      </c>
      <c r="D73" s="125" t="s">
        <v>82</v>
      </c>
      <c r="E73" s="186"/>
      <c r="F73" s="186">
        <f>E73+E73*5%</f>
        <v>0</v>
      </c>
      <c r="G73" s="186">
        <f>F73+F73*5%</f>
        <v>0</v>
      </c>
    </row>
    <row r="74" spans="1:7" ht="92.4" customHeight="1">
      <c r="A74" s="133" t="s">
        <v>86</v>
      </c>
      <c r="B74" s="120" t="s">
        <v>87</v>
      </c>
      <c r="C74" s="120"/>
      <c r="D74" s="120"/>
      <c r="E74" s="192">
        <f t="shared" ref="E74:G77" si="16">E75</f>
        <v>12.6</v>
      </c>
      <c r="F74" s="192">
        <f t="shared" si="16"/>
        <v>13.2</v>
      </c>
      <c r="G74" s="192">
        <f t="shared" si="16"/>
        <v>0</v>
      </c>
    </row>
    <row r="75" spans="1:7" ht="68.400000000000006">
      <c r="A75" s="118" t="s">
        <v>88</v>
      </c>
      <c r="B75" s="122" t="s">
        <v>89</v>
      </c>
      <c r="C75" s="122"/>
      <c r="D75" s="122"/>
      <c r="E75" s="187">
        <f t="shared" si="16"/>
        <v>12.6</v>
      </c>
      <c r="F75" s="187">
        <f t="shared" si="16"/>
        <v>13.2</v>
      </c>
      <c r="G75" s="187">
        <f t="shared" si="16"/>
        <v>0</v>
      </c>
    </row>
    <row r="76" spans="1:7" s="1" customFormat="1" ht="91.2">
      <c r="A76" s="118" t="s">
        <v>90</v>
      </c>
      <c r="B76" s="122" t="s">
        <v>91</v>
      </c>
      <c r="C76" s="122"/>
      <c r="D76" s="122"/>
      <c r="E76" s="186">
        <f t="shared" si="16"/>
        <v>12.6</v>
      </c>
      <c r="F76" s="186">
        <f t="shared" si="16"/>
        <v>13.2</v>
      </c>
      <c r="G76" s="186">
        <f t="shared" si="16"/>
        <v>0</v>
      </c>
    </row>
    <row r="77" spans="1:7" ht="45.6">
      <c r="A77" s="124" t="s">
        <v>24</v>
      </c>
      <c r="B77" s="122" t="s">
        <v>91</v>
      </c>
      <c r="C77" s="122">
        <v>200</v>
      </c>
      <c r="D77" s="122"/>
      <c r="E77" s="186">
        <f t="shared" si="16"/>
        <v>12.6</v>
      </c>
      <c r="F77" s="186">
        <f t="shared" si="16"/>
        <v>13.2</v>
      </c>
      <c r="G77" s="186">
        <f t="shared" si="16"/>
        <v>0</v>
      </c>
    </row>
    <row r="78" spans="1:7" ht="22.8">
      <c r="A78" s="129" t="s">
        <v>92</v>
      </c>
      <c r="B78" s="122" t="s">
        <v>91</v>
      </c>
      <c r="C78" s="122">
        <v>200</v>
      </c>
      <c r="D78" s="125" t="s">
        <v>93</v>
      </c>
      <c r="E78" s="186">
        <v>12.6</v>
      </c>
      <c r="F78" s="186">
        <v>13.2</v>
      </c>
      <c r="G78" s="186">
        <v>0</v>
      </c>
    </row>
    <row r="79" spans="1:7" ht="114">
      <c r="A79" s="115" t="s">
        <v>264</v>
      </c>
      <c r="B79" s="120" t="s">
        <v>95</v>
      </c>
      <c r="C79" s="120"/>
      <c r="D79" s="138"/>
      <c r="E79" s="192">
        <f>E80</f>
        <v>620.70000000000005</v>
      </c>
      <c r="F79" s="192">
        <f>F80</f>
        <v>567.70000000000005</v>
      </c>
      <c r="G79" s="192">
        <f>G80</f>
        <v>493.1</v>
      </c>
    </row>
    <row r="80" spans="1:7" ht="45.6">
      <c r="A80" s="127" t="s">
        <v>96</v>
      </c>
      <c r="B80" s="122" t="s">
        <v>97</v>
      </c>
      <c r="C80" s="122"/>
      <c r="D80" s="125"/>
      <c r="E80" s="186">
        <f>E81+E84</f>
        <v>620.70000000000005</v>
      </c>
      <c r="F80" s="186">
        <f>F81+F84</f>
        <v>567.70000000000005</v>
      </c>
      <c r="G80" s="186">
        <f>G81+G84</f>
        <v>493.1</v>
      </c>
    </row>
    <row r="81" spans="1:7" s="1" customFormat="1" ht="45.6">
      <c r="A81" s="127" t="s">
        <v>98</v>
      </c>
      <c r="B81" s="122" t="s">
        <v>280</v>
      </c>
      <c r="C81" s="122"/>
      <c r="D81" s="125"/>
      <c r="E81" s="187">
        <f t="shared" ref="E81:G82" si="17">E82</f>
        <v>620.70000000000005</v>
      </c>
      <c r="F81" s="186">
        <f t="shared" si="17"/>
        <v>567.70000000000005</v>
      </c>
      <c r="G81" s="186">
        <f t="shared" si="17"/>
        <v>493.1</v>
      </c>
    </row>
    <row r="82" spans="1:7" s="1" customFormat="1" ht="45.6">
      <c r="A82" s="124" t="s">
        <v>24</v>
      </c>
      <c r="B82" s="122" t="s">
        <v>280</v>
      </c>
      <c r="C82" s="122">
        <v>200</v>
      </c>
      <c r="D82" s="125"/>
      <c r="E82" s="186">
        <f t="shared" si="17"/>
        <v>620.70000000000005</v>
      </c>
      <c r="F82" s="186">
        <f t="shared" si="17"/>
        <v>567.70000000000005</v>
      </c>
      <c r="G82" s="186">
        <f t="shared" si="17"/>
        <v>493.1</v>
      </c>
    </row>
    <row r="83" spans="1:7" s="1" customFormat="1" ht="22.8">
      <c r="A83" s="129" t="s">
        <v>40</v>
      </c>
      <c r="B83" s="122" t="s">
        <v>280</v>
      </c>
      <c r="C83" s="122">
        <v>200</v>
      </c>
      <c r="D83" s="125" t="s">
        <v>64</v>
      </c>
      <c r="E83" s="186">
        <v>620.70000000000005</v>
      </c>
      <c r="F83" s="186">
        <v>567.70000000000005</v>
      </c>
      <c r="G83" s="186">
        <v>493.1</v>
      </c>
    </row>
    <row r="84" spans="1:7" s="1" customFormat="1" ht="45.6" hidden="1">
      <c r="A84" s="127" t="s">
        <v>100</v>
      </c>
      <c r="B84" s="122" t="s">
        <v>101</v>
      </c>
      <c r="C84" s="122"/>
      <c r="D84" s="125"/>
      <c r="E84" s="187">
        <f>E85</f>
        <v>0</v>
      </c>
      <c r="F84" s="139">
        <f>F85</f>
        <v>0</v>
      </c>
      <c r="G84" s="139">
        <f>G85</f>
        <v>0</v>
      </c>
    </row>
    <row r="85" spans="1:7" s="1" customFormat="1" ht="45.6" hidden="1">
      <c r="A85" s="124" t="s">
        <v>24</v>
      </c>
      <c r="B85" s="122" t="s">
        <v>102</v>
      </c>
      <c r="C85" s="122">
        <v>200</v>
      </c>
      <c r="D85" s="125" t="s">
        <v>64</v>
      </c>
      <c r="E85" s="186"/>
      <c r="F85" s="126">
        <f>E85+E85*5%</f>
        <v>0</v>
      </c>
      <c r="G85" s="126">
        <f>F85+F85*5%</f>
        <v>0</v>
      </c>
    </row>
    <row r="86" spans="1:7" s="1" customFormat="1" ht="91.2">
      <c r="A86" s="133" t="s">
        <v>103</v>
      </c>
      <c r="B86" s="120" t="s">
        <v>104</v>
      </c>
      <c r="C86" s="120"/>
      <c r="D86" s="120"/>
      <c r="E86" s="192">
        <f>E87+E94+E97</f>
        <v>5.3</v>
      </c>
      <c r="F86" s="134">
        <f>F87+F94+F97</f>
        <v>5.5</v>
      </c>
      <c r="G86" s="134">
        <f>G87+G94+G97</f>
        <v>0</v>
      </c>
    </row>
    <row r="87" spans="1:7" s="1" customFormat="1" ht="45.6">
      <c r="A87" s="127" t="s">
        <v>105</v>
      </c>
      <c r="B87" s="122" t="s">
        <v>106</v>
      </c>
      <c r="C87" s="120"/>
      <c r="D87" s="120"/>
      <c r="E87" s="126">
        <f>E88+E91</f>
        <v>5.3</v>
      </c>
      <c r="F87" s="126">
        <f>F88+F91</f>
        <v>5.5</v>
      </c>
      <c r="G87" s="126">
        <f>G88+G91</f>
        <v>0</v>
      </c>
    </row>
    <row r="88" spans="1:7" s="1" customFormat="1" ht="45.6">
      <c r="A88" s="127" t="s">
        <v>107</v>
      </c>
      <c r="B88" s="122" t="s">
        <v>108</v>
      </c>
      <c r="C88" s="120"/>
      <c r="D88" s="120"/>
      <c r="E88" s="139">
        <f t="shared" ref="E88:G89" si="18">E89</f>
        <v>5.3</v>
      </c>
      <c r="F88" s="139">
        <f t="shared" si="18"/>
        <v>5.5</v>
      </c>
      <c r="G88" s="139">
        <f t="shared" si="18"/>
        <v>0</v>
      </c>
    </row>
    <row r="89" spans="1:7" s="1" customFormat="1" ht="45.6">
      <c r="A89" s="124" t="s">
        <v>24</v>
      </c>
      <c r="B89" s="122" t="s">
        <v>108</v>
      </c>
      <c r="C89" s="122">
        <v>200</v>
      </c>
      <c r="D89" s="122"/>
      <c r="E89" s="126">
        <f t="shared" si="18"/>
        <v>5.3</v>
      </c>
      <c r="F89" s="126">
        <f t="shared" si="18"/>
        <v>5.5</v>
      </c>
      <c r="G89" s="126">
        <f t="shared" si="18"/>
        <v>0</v>
      </c>
    </row>
    <row r="90" spans="1:7" s="1" customFormat="1" ht="22.8">
      <c r="A90" s="129" t="s">
        <v>40</v>
      </c>
      <c r="B90" s="122" t="s">
        <v>108</v>
      </c>
      <c r="C90" s="122">
        <v>200</v>
      </c>
      <c r="D90" s="122" t="s">
        <v>41</v>
      </c>
      <c r="E90" s="186">
        <v>5.3</v>
      </c>
      <c r="F90" s="186">
        <v>5.5</v>
      </c>
      <c r="G90" s="186">
        <v>0</v>
      </c>
    </row>
    <row r="91" spans="1:7" s="1" customFormat="1" ht="45.6" hidden="1">
      <c r="A91" s="140" t="s">
        <v>107</v>
      </c>
      <c r="B91" s="141" t="s">
        <v>109</v>
      </c>
      <c r="C91" s="141"/>
      <c r="D91" s="142"/>
      <c r="E91" s="193">
        <f t="shared" ref="E91:G92" si="19">E92</f>
        <v>0</v>
      </c>
      <c r="F91" s="193">
        <f t="shared" si="19"/>
        <v>0</v>
      </c>
      <c r="G91" s="193">
        <f t="shared" si="19"/>
        <v>0</v>
      </c>
    </row>
    <row r="92" spans="1:7" s="1" customFormat="1" ht="30" hidden="1" customHeight="1">
      <c r="A92" s="124" t="s">
        <v>24</v>
      </c>
      <c r="B92" s="144" t="s">
        <v>109</v>
      </c>
      <c r="C92" s="144">
        <v>200</v>
      </c>
      <c r="D92" s="145"/>
      <c r="E92" s="197">
        <f t="shared" si="19"/>
        <v>0</v>
      </c>
      <c r="F92" s="197">
        <f t="shared" si="19"/>
        <v>0</v>
      </c>
      <c r="G92" s="197">
        <f t="shared" si="19"/>
        <v>0</v>
      </c>
    </row>
    <row r="93" spans="1:7" s="1" customFormat="1" ht="22.8" hidden="1">
      <c r="A93" s="147" t="s">
        <v>40</v>
      </c>
      <c r="B93" s="144" t="s">
        <v>109</v>
      </c>
      <c r="C93" s="144">
        <v>240</v>
      </c>
      <c r="D93" s="145" t="s">
        <v>64</v>
      </c>
      <c r="E93" s="197"/>
      <c r="F93" s="197">
        <f>E93+E93*5%</f>
        <v>0</v>
      </c>
      <c r="G93" s="197">
        <f>F93+F93*5%</f>
        <v>0</v>
      </c>
    </row>
    <row r="94" spans="1:7" s="1" customFormat="1" ht="22.8" hidden="1">
      <c r="A94" s="147"/>
      <c r="B94" s="144"/>
      <c r="C94" s="144"/>
      <c r="D94" s="145"/>
      <c r="E94" s="198">
        <f t="shared" ref="E94:G95" si="20">E95</f>
        <v>0</v>
      </c>
      <c r="F94" s="198">
        <f t="shared" si="20"/>
        <v>0</v>
      </c>
      <c r="G94" s="198">
        <f t="shared" si="20"/>
        <v>0</v>
      </c>
    </row>
    <row r="95" spans="1:7" s="1" customFormat="1" ht="22.8" hidden="1">
      <c r="A95" s="124"/>
      <c r="B95" s="144"/>
      <c r="C95" s="144"/>
      <c r="D95" s="145"/>
      <c r="E95" s="197">
        <f t="shared" si="20"/>
        <v>0</v>
      </c>
      <c r="F95" s="197">
        <f t="shared" si="20"/>
        <v>0</v>
      </c>
      <c r="G95" s="197">
        <f t="shared" si="20"/>
        <v>0</v>
      </c>
    </row>
    <row r="96" spans="1:7" s="1" customFormat="1" ht="15.75" hidden="1" customHeight="1">
      <c r="A96" s="147"/>
      <c r="B96" s="144"/>
      <c r="C96" s="144"/>
      <c r="D96" s="145"/>
      <c r="E96" s="197"/>
      <c r="F96" s="197">
        <f>E96+E96*5%</f>
        <v>0</v>
      </c>
      <c r="G96" s="197">
        <f>F96+F96*5%</f>
        <v>0</v>
      </c>
    </row>
    <row r="97" spans="1:7" s="1" customFormat="1" ht="22.8" hidden="1">
      <c r="A97" s="147"/>
      <c r="B97" s="144"/>
      <c r="C97" s="144"/>
      <c r="D97" s="145"/>
      <c r="E97" s="198">
        <f t="shared" ref="E97:G98" si="21">E98</f>
        <v>0</v>
      </c>
      <c r="F97" s="198">
        <f t="shared" si="21"/>
        <v>0</v>
      </c>
      <c r="G97" s="198">
        <f t="shared" si="21"/>
        <v>0</v>
      </c>
    </row>
    <row r="98" spans="1:7" s="1" customFormat="1" ht="22.8" hidden="1">
      <c r="A98" s="147"/>
      <c r="B98" s="144"/>
      <c r="C98" s="144"/>
      <c r="D98" s="145"/>
      <c r="E98" s="197">
        <f t="shared" si="21"/>
        <v>0</v>
      </c>
      <c r="F98" s="197">
        <f t="shared" si="21"/>
        <v>0</v>
      </c>
      <c r="G98" s="197">
        <f t="shared" si="21"/>
        <v>0</v>
      </c>
    </row>
    <row r="99" spans="1:7" s="1" customFormat="1" ht="22.8" hidden="1">
      <c r="A99" s="149"/>
      <c r="B99" s="150"/>
      <c r="C99" s="150"/>
      <c r="D99" s="151"/>
      <c r="E99" s="194"/>
      <c r="F99" s="194">
        <f>E99+E99*5%</f>
        <v>0</v>
      </c>
      <c r="G99" s="194">
        <f>F99+F99*5%</f>
        <v>0</v>
      </c>
    </row>
    <row r="100" spans="1:7" s="1" customFormat="1" ht="94.2" customHeight="1">
      <c r="A100" s="133" t="s">
        <v>265</v>
      </c>
      <c r="B100" s="120" t="s">
        <v>111</v>
      </c>
      <c r="C100" s="120"/>
      <c r="D100" s="120"/>
      <c r="E100" s="192">
        <f t="shared" ref="E100:G103" si="22">E101</f>
        <v>5</v>
      </c>
      <c r="F100" s="192">
        <f t="shared" si="22"/>
        <v>5</v>
      </c>
      <c r="G100" s="192">
        <f t="shared" si="22"/>
        <v>5</v>
      </c>
    </row>
    <row r="101" spans="1:7" s="1" customFormat="1" ht="68.400000000000006">
      <c r="A101" s="118" t="s">
        <v>112</v>
      </c>
      <c r="B101" s="122" t="s">
        <v>113</v>
      </c>
      <c r="C101" s="122"/>
      <c r="D101" s="122"/>
      <c r="E101" s="187">
        <f t="shared" si="22"/>
        <v>5</v>
      </c>
      <c r="F101" s="187">
        <f t="shared" si="22"/>
        <v>5</v>
      </c>
      <c r="G101" s="187">
        <f t="shared" si="22"/>
        <v>5</v>
      </c>
    </row>
    <row r="102" spans="1:7" s="1" customFormat="1" ht="45.6">
      <c r="A102" s="127" t="s">
        <v>114</v>
      </c>
      <c r="B102" s="122" t="s">
        <v>115</v>
      </c>
      <c r="C102" s="122"/>
      <c r="D102" s="122"/>
      <c r="E102" s="186">
        <f t="shared" si="22"/>
        <v>5</v>
      </c>
      <c r="F102" s="186">
        <f t="shared" si="22"/>
        <v>5</v>
      </c>
      <c r="G102" s="186">
        <f t="shared" si="22"/>
        <v>5</v>
      </c>
    </row>
    <row r="103" spans="1:7" s="1" customFormat="1" ht="45.6">
      <c r="A103" s="124" t="s">
        <v>24</v>
      </c>
      <c r="B103" s="122" t="s">
        <v>115</v>
      </c>
      <c r="C103" s="122">
        <v>200</v>
      </c>
      <c r="D103" s="125"/>
      <c r="E103" s="186">
        <f t="shared" si="22"/>
        <v>5</v>
      </c>
      <c r="F103" s="186">
        <f t="shared" si="22"/>
        <v>5</v>
      </c>
      <c r="G103" s="186">
        <f t="shared" si="22"/>
        <v>5</v>
      </c>
    </row>
    <row r="104" spans="1:7" s="1" customFormat="1" ht="68.400000000000006">
      <c r="A104" s="127" t="s">
        <v>116</v>
      </c>
      <c r="B104" s="122" t="s">
        <v>115</v>
      </c>
      <c r="C104" s="122">
        <v>200</v>
      </c>
      <c r="D104" s="125" t="s">
        <v>117</v>
      </c>
      <c r="E104" s="186">
        <v>5</v>
      </c>
      <c r="F104" s="186">
        <v>5</v>
      </c>
      <c r="G104" s="186">
        <v>5</v>
      </c>
    </row>
    <row r="105" spans="1:7" s="1" customFormat="1" ht="91.2">
      <c r="A105" s="133" t="s">
        <v>256</v>
      </c>
      <c r="B105" s="120" t="s">
        <v>118</v>
      </c>
      <c r="C105" s="120"/>
      <c r="D105" s="120"/>
      <c r="E105" s="192">
        <f>E106</f>
        <v>1710.3000000000002</v>
      </c>
      <c r="F105" s="134">
        <f>F106</f>
        <v>2049.6</v>
      </c>
      <c r="G105" s="134">
        <f>G106</f>
        <v>1995</v>
      </c>
    </row>
    <row r="106" spans="1:7" s="1" customFormat="1" ht="91.2">
      <c r="A106" s="127" t="s">
        <v>119</v>
      </c>
      <c r="B106" s="122" t="s">
        <v>120</v>
      </c>
      <c r="C106" s="120"/>
      <c r="D106" s="120"/>
      <c r="E106" s="186">
        <f>E107+E110+E113+E116</f>
        <v>1710.3000000000002</v>
      </c>
      <c r="F106" s="126">
        <f>F107+F110+F113+F116</f>
        <v>2049.6</v>
      </c>
      <c r="G106" s="126">
        <f>G107+G110+G113+G116</f>
        <v>1995</v>
      </c>
    </row>
    <row r="107" spans="1:7" s="1" customFormat="1" ht="68.400000000000006">
      <c r="A107" s="127" t="s">
        <v>121</v>
      </c>
      <c r="B107" s="122" t="s">
        <v>122</v>
      </c>
      <c r="C107" s="120"/>
      <c r="D107" s="120"/>
      <c r="E107" s="187">
        <f t="shared" ref="E107:G108" si="23">E108</f>
        <v>691.7</v>
      </c>
      <c r="F107" s="139">
        <f t="shared" si="23"/>
        <v>1629.6</v>
      </c>
      <c r="G107" s="139">
        <f t="shared" si="23"/>
        <v>1554</v>
      </c>
    </row>
    <row r="108" spans="1:7" s="1" customFormat="1" ht="68.400000000000006">
      <c r="A108" s="124" t="s">
        <v>123</v>
      </c>
      <c r="B108" s="122" t="s">
        <v>122</v>
      </c>
      <c r="C108" s="122">
        <v>600</v>
      </c>
      <c r="D108" s="122"/>
      <c r="E108" s="186">
        <f t="shared" si="23"/>
        <v>691.7</v>
      </c>
      <c r="F108" s="186">
        <f t="shared" si="23"/>
        <v>1629.6</v>
      </c>
      <c r="G108" s="186">
        <f t="shared" si="23"/>
        <v>1554</v>
      </c>
    </row>
    <row r="109" spans="1:7" s="1" customFormat="1" ht="33" customHeight="1">
      <c r="A109" s="127" t="s">
        <v>124</v>
      </c>
      <c r="B109" s="122" t="s">
        <v>122</v>
      </c>
      <c r="C109" s="122">
        <v>600</v>
      </c>
      <c r="D109" s="125" t="s">
        <v>125</v>
      </c>
      <c r="E109" s="186">
        <v>691.7</v>
      </c>
      <c r="F109" s="186">
        <v>1629.6</v>
      </c>
      <c r="G109" s="186">
        <v>1554</v>
      </c>
    </row>
    <row r="110" spans="1:7" s="1" customFormat="1" ht="54.6" customHeight="1">
      <c r="A110" s="127" t="s">
        <v>126</v>
      </c>
      <c r="B110" s="122" t="s">
        <v>278</v>
      </c>
      <c r="C110" s="122"/>
      <c r="D110" s="125"/>
      <c r="E110" s="187">
        <f t="shared" ref="E110:G111" si="24">E111</f>
        <v>53</v>
      </c>
      <c r="F110" s="187">
        <f t="shared" si="24"/>
        <v>0</v>
      </c>
      <c r="G110" s="187">
        <f t="shared" si="24"/>
        <v>0</v>
      </c>
    </row>
    <row r="111" spans="1:7" s="1" customFormat="1" ht="55.8" customHeight="1">
      <c r="A111" s="124" t="s">
        <v>279</v>
      </c>
      <c r="B111" s="122" t="s">
        <v>278</v>
      </c>
      <c r="C111" s="122">
        <v>600</v>
      </c>
      <c r="D111" s="125"/>
      <c r="E111" s="186">
        <f t="shared" si="24"/>
        <v>53</v>
      </c>
      <c r="F111" s="186">
        <f t="shared" si="24"/>
        <v>0</v>
      </c>
      <c r="G111" s="186">
        <f t="shared" si="24"/>
        <v>0</v>
      </c>
    </row>
    <row r="112" spans="1:7" s="1" customFormat="1" ht="70.2" customHeight="1">
      <c r="A112" s="127" t="s">
        <v>124</v>
      </c>
      <c r="B112" s="122" t="s">
        <v>278</v>
      </c>
      <c r="C112" s="122">
        <v>600</v>
      </c>
      <c r="D112" s="125" t="s">
        <v>125</v>
      </c>
      <c r="E112" s="186">
        <v>53</v>
      </c>
      <c r="F112" s="186">
        <v>0</v>
      </c>
      <c r="G112" s="186">
        <f>F112+F112*5%</f>
        <v>0</v>
      </c>
    </row>
    <row r="113" spans="1:7" s="1" customFormat="1" ht="67.8" hidden="1" customHeight="1">
      <c r="A113" s="127" t="s">
        <v>128</v>
      </c>
      <c r="B113" s="122" t="s">
        <v>129</v>
      </c>
      <c r="C113" s="122"/>
      <c r="D113" s="125"/>
      <c r="E113" s="187">
        <f t="shared" ref="E113:G114" si="25">E114</f>
        <v>0</v>
      </c>
      <c r="F113" s="187">
        <f t="shared" si="25"/>
        <v>0</v>
      </c>
      <c r="G113" s="187">
        <f t="shared" si="25"/>
        <v>0</v>
      </c>
    </row>
    <row r="114" spans="1:7" s="1" customFormat="1" ht="60" hidden="1" customHeight="1">
      <c r="A114" s="124" t="s">
        <v>123</v>
      </c>
      <c r="B114" s="122" t="s">
        <v>129</v>
      </c>
      <c r="C114" s="122">
        <v>600</v>
      </c>
      <c r="D114" s="125"/>
      <c r="E114" s="186">
        <f t="shared" si="25"/>
        <v>0</v>
      </c>
      <c r="F114" s="186">
        <f t="shared" si="25"/>
        <v>0</v>
      </c>
      <c r="G114" s="186">
        <f t="shared" si="25"/>
        <v>0</v>
      </c>
    </row>
    <row r="115" spans="1:7" s="1" customFormat="1" ht="52.2" hidden="1" customHeight="1">
      <c r="A115" s="127" t="s">
        <v>124</v>
      </c>
      <c r="B115" s="122" t="s">
        <v>129</v>
      </c>
      <c r="C115" s="122">
        <v>600</v>
      </c>
      <c r="D115" s="125" t="s">
        <v>125</v>
      </c>
      <c r="E115" s="186"/>
      <c r="F115" s="186">
        <f>E115+E115*5%</f>
        <v>0</v>
      </c>
      <c r="G115" s="186">
        <f>F115+F115*5%</f>
        <v>0</v>
      </c>
    </row>
    <row r="116" spans="1:7" s="1" customFormat="1" ht="68.400000000000006">
      <c r="A116" s="127" t="s">
        <v>128</v>
      </c>
      <c r="B116" s="122" t="s">
        <v>130</v>
      </c>
      <c r="C116" s="122"/>
      <c r="D116" s="125"/>
      <c r="E116" s="187">
        <f t="shared" ref="E116:G117" si="26">E117</f>
        <v>965.6</v>
      </c>
      <c r="F116" s="187">
        <f t="shared" si="26"/>
        <v>420</v>
      </c>
      <c r="G116" s="187">
        <f t="shared" si="26"/>
        <v>441</v>
      </c>
    </row>
    <row r="117" spans="1:7" s="1" customFormat="1" ht="68.400000000000006">
      <c r="A117" s="124" t="s">
        <v>123</v>
      </c>
      <c r="B117" s="122" t="s">
        <v>130</v>
      </c>
      <c r="C117" s="122">
        <v>600</v>
      </c>
      <c r="D117" s="125"/>
      <c r="E117" s="186">
        <f t="shared" si="26"/>
        <v>965.6</v>
      </c>
      <c r="F117" s="186">
        <f t="shared" si="26"/>
        <v>420</v>
      </c>
      <c r="G117" s="186">
        <f t="shared" si="26"/>
        <v>441</v>
      </c>
    </row>
    <row r="118" spans="1:7" s="1" customFormat="1" ht="24.75" customHeight="1">
      <c r="A118" s="127" t="s">
        <v>124</v>
      </c>
      <c r="B118" s="122" t="s">
        <v>130</v>
      </c>
      <c r="C118" s="122">
        <v>600</v>
      </c>
      <c r="D118" s="125" t="s">
        <v>125</v>
      </c>
      <c r="E118" s="186">
        <v>965.6</v>
      </c>
      <c r="F118" s="186">
        <v>420</v>
      </c>
      <c r="G118" s="186">
        <f>F118+F118*5%</f>
        <v>441</v>
      </c>
    </row>
    <row r="119" spans="1:7" s="1" customFormat="1" ht="114" hidden="1">
      <c r="A119" s="154" t="s">
        <v>131</v>
      </c>
      <c r="B119" s="155" t="s">
        <v>132</v>
      </c>
      <c r="C119" s="155"/>
      <c r="D119" s="155"/>
      <c r="E119" s="196">
        <f>E120</f>
        <v>0</v>
      </c>
      <c r="F119" s="156">
        <f>F120</f>
        <v>0</v>
      </c>
      <c r="G119" s="156">
        <f>G120</f>
        <v>0</v>
      </c>
    </row>
    <row r="120" spans="1:7" s="1" customFormat="1" ht="68.400000000000006" hidden="1">
      <c r="A120" s="157" t="s">
        <v>133</v>
      </c>
      <c r="B120" s="144" t="s">
        <v>134</v>
      </c>
      <c r="C120" s="144"/>
      <c r="D120" s="144"/>
      <c r="E120" s="197">
        <f>E121+E124</f>
        <v>0</v>
      </c>
      <c r="F120" s="146">
        <f>F121+F124</f>
        <v>0</v>
      </c>
      <c r="G120" s="146">
        <f>G121+G124</f>
        <v>0</v>
      </c>
    </row>
    <row r="121" spans="1:7" s="1" customFormat="1" ht="68.400000000000006" hidden="1">
      <c r="A121" s="157" t="s">
        <v>135</v>
      </c>
      <c r="B121" s="144" t="s">
        <v>136</v>
      </c>
      <c r="C121" s="144"/>
      <c r="D121" s="144"/>
      <c r="E121" s="198">
        <f t="shared" ref="E121:G122" si="27">E122</f>
        <v>0</v>
      </c>
      <c r="F121" s="148">
        <f t="shared" si="27"/>
        <v>0</v>
      </c>
      <c r="G121" s="148">
        <f t="shared" si="27"/>
        <v>0</v>
      </c>
    </row>
    <row r="122" spans="1:7" s="1" customFormat="1" ht="45.6" hidden="1">
      <c r="A122" s="124" t="s">
        <v>24</v>
      </c>
      <c r="B122" s="144" t="s">
        <v>136</v>
      </c>
      <c r="C122" s="144">
        <v>200</v>
      </c>
      <c r="D122" s="144"/>
      <c r="E122" s="197">
        <f t="shared" si="27"/>
        <v>0</v>
      </c>
      <c r="F122" s="146">
        <f t="shared" si="27"/>
        <v>0</v>
      </c>
      <c r="G122" s="146">
        <f t="shared" si="27"/>
        <v>0</v>
      </c>
    </row>
    <row r="123" spans="1:7" s="1" customFormat="1" ht="16.5" hidden="1" customHeight="1">
      <c r="A123" s="157" t="s">
        <v>137</v>
      </c>
      <c r="B123" s="144" t="s">
        <v>136</v>
      </c>
      <c r="C123" s="144">
        <v>200</v>
      </c>
      <c r="D123" s="144">
        <v>1101</v>
      </c>
      <c r="E123" s="197"/>
      <c r="F123" s="146">
        <f>E123+E123*5%</f>
        <v>0</v>
      </c>
      <c r="G123" s="146">
        <f>F123+F123*5%</f>
        <v>0</v>
      </c>
    </row>
    <row r="124" spans="1:7" s="1" customFormat="1" ht="0.75" hidden="1" customHeight="1">
      <c r="A124" s="147">
        <v>40</v>
      </c>
      <c r="B124" s="144" t="s">
        <v>138</v>
      </c>
      <c r="C124" s="144">
        <v>200</v>
      </c>
      <c r="D124" s="144"/>
      <c r="E124" s="198">
        <f>E125</f>
        <v>0</v>
      </c>
      <c r="F124" s="148">
        <f>F125</f>
        <v>0</v>
      </c>
      <c r="G124" s="148">
        <f>G125</f>
        <v>0</v>
      </c>
    </row>
    <row r="125" spans="1:7" s="1" customFormat="1" ht="22.8" hidden="1">
      <c r="A125" s="157" t="s">
        <v>137</v>
      </c>
      <c r="B125" s="144" t="s">
        <v>138</v>
      </c>
      <c r="C125" s="144">
        <v>200</v>
      </c>
      <c r="D125" s="144">
        <v>1101</v>
      </c>
      <c r="E125" s="197"/>
      <c r="F125" s="146">
        <f>E125+E125*5%</f>
        <v>0</v>
      </c>
      <c r="G125" s="146">
        <f>F125+F125*5%</f>
        <v>0</v>
      </c>
    </row>
    <row r="126" spans="1:7" s="1" customFormat="1" ht="114" hidden="1">
      <c r="A126" s="158" t="s">
        <v>139</v>
      </c>
      <c r="B126" s="159" t="s">
        <v>140</v>
      </c>
      <c r="C126" s="159"/>
      <c r="D126" s="159"/>
      <c r="E126" s="199">
        <f t="shared" ref="E126:G129" si="28">E127</f>
        <v>0</v>
      </c>
      <c r="F126" s="160">
        <f t="shared" si="28"/>
        <v>0</v>
      </c>
      <c r="G126" s="160">
        <f t="shared" si="28"/>
        <v>0</v>
      </c>
    </row>
    <row r="127" spans="1:7" s="1" customFormat="1" ht="45.6" hidden="1">
      <c r="A127" s="157" t="s">
        <v>141</v>
      </c>
      <c r="B127" s="144" t="s">
        <v>142</v>
      </c>
      <c r="C127" s="144"/>
      <c r="D127" s="144"/>
      <c r="E127" s="198">
        <f t="shared" si="28"/>
        <v>0</v>
      </c>
      <c r="F127" s="148">
        <f t="shared" si="28"/>
        <v>0</v>
      </c>
      <c r="G127" s="148">
        <f t="shared" si="28"/>
        <v>0</v>
      </c>
    </row>
    <row r="128" spans="1:7" s="1" customFormat="1" ht="45.6" hidden="1">
      <c r="A128" s="157" t="s">
        <v>31</v>
      </c>
      <c r="B128" s="144" t="s">
        <v>143</v>
      </c>
      <c r="C128" s="144"/>
      <c r="D128" s="144"/>
      <c r="E128" s="197">
        <f t="shared" si="28"/>
        <v>0</v>
      </c>
      <c r="F128" s="146">
        <f t="shared" si="28"/>
        <v>0</v>
      </c>
      <c r="G128" s="146">
        <f t="shared" si="28"/>
        <v>0</v>
      </c>
    </row>
    <row r="129" spans="1:1023" ht="45.6" hidden="1">
      <c r="A129" s="124" t="s">
        <v>24</v>
      </c>
      <c r="B129" s="144" t="s">
        <v>143</v>
      </c>
      <c r="C129" s="144">
        <v>200</v>
      </c>
      <c r="D129" s="144"/>
      <c r="E129" s="197">
        <f t="shared" si="28"/>
        <v>0</v>
      </c>
      <c r="F129" s="146">
        <f t="shared" si="28"/>
        <v>0</v>
      </c>
      <c r="G129" s="146">
        <f t="shared" si="28"/>
        <v>0</v>
      </c>
    </row>
    <row r="130" spans="1:1023" ht="22.8" hidden="1">
      <c r="A130" s="157" t="s">
        <v>25</v>
      </c>
      <c r="B130" s="144" t="s">
        <v>143</v>
      </c>
      <c r="C130" s="144">
        <v>200</v>
      </c>
      <c r="D130" s="145" t="s">
        <v>26</v>
      </c>
      <c r="E130" s="197"/>
      <c r="F130" s="146">
        <f>E130+E130*5%</f>
        <v>0</v>
      </c>
      <c r="G130" s="146">
        <f>F130+F130*5%</f>
        <v>0</v>
      </c>
    </row>
    <row r="131" spans="1:1023" ht="12.75" hidden="1" customHeight="1">
      <c r="A131" s="161" t="s">
        <v>144</v>
      </c>
      <c r="B131" s="159" t="s">
        <v>140</v>
      </c>
      <c r="C131" s="159"/>
      <c r="D131" s="162"/>
      <c r="E131" s="199">
        <f t="shared" ref="E131:G134" si="29">E132</f>
        <v>0</v>
      </c>
      <c r="F131" s="160">
        <f t="shared" si="29"/>
        <v>0</v>
      </c>
      <c r="G131" s="160">
        <f t="shared" si="29"/>
        <v>0</v>
      </c>
    </row>
    <row r="132" spans="1:1023" ht="91.2" hidden="1">
      <c r="A132" s="147" t="s">
        <v>145</v>
      </c>
      <c r="B132" s="144" t="s">
        <v>142</v>
      </c>
      <c r="C132" s="144"/>
      <c r="D132" s="145"/>
      <c r="E132" s="198">
        <f t="shared" si="29"/>
        <v>0</v>
      </c>
      <c r="F132" s="148">
        <f t="shared" si="29"/>
        <v>0</v>
      </c>
      <c r="G132" s="148">
        <f t="shared" si="29"/>
        <v>0</v>
      </c>
    </row>
    <row r="133" spans="1:1023" ht="22.8" hidden="1">
      <c r="A133" s="157"/>
      <c r="B133" s="144" t="s">
        <v>142</v>
      </c>
      <c r="C133" s="144"/>
      <c r="D133" s="145"/>
      <c r="E133" s="197">
        <f t="shared" si="29"/>
        <v>0</v>
      </c>
      <c r="F133" s="146">
        <f t="shared" si="29"/>
        <v>0</v>
      </c>
      <c r="G133" s="146">
        <f t="shared" si="29"/>
        <v>0</v>
      </c>
    </row>
    <row r="134" spans="1:1023" ht="45.6" hidden="1">
      <c r="A134" s="124" t="s">
        <v>24</v>
      </c>
      <c r="B134" s="144" t="s">
        <v>142</v>
      </c>
      <c r="C134" s="144">
        <v>200</v>
      </c>
      <c r="D134" s="145"/>
      <c r="E134" s="197">
        <f t="shared" si="29"/>
        <v>0</v>
      </c>
      <c r="F134" s="146">
        <f t="shared" si="29"/>
        <v>0</v>
      </c>
      <c r="G134" s="146">
        <f t="shared" si="29"/>
        <v>0</v>
      </c>
    </row>
    <row r="135" spans="1:1023" ht="22.8" hidden="1">
      <c r="A135" s="147" t="s">
        <v>25</v>
      </c>
      <c r="B135" s="144" t="s">
        <v>142</v>
      </c>
      <c r="C135" s="144">
        <v>200</v>
      </c>
      <c r="D135" s="145" t="s">
        <v>26</v>
      </c>
      <c r="E135" s="197"/>
      <c r="F135" s="146">
        <f>E135+E135*5%</f>
        <v>0</v>
      </c>
      <c r="G135" s="146">
        <f>F135+F135*5%</f>
        <v>0</v>
      </c>
    </row>
    <row r="136" spans="1:1023" s="24" customFormat="1" ht="91.2" hidden="1">
      <c r="A136" s="158" t="s">
        <v>146</v>
      </c>
      <c r="B136" s="159" t="s">
        <v>147</v>
      </c>
      <c r="C136" s="159"/>
      <c r="D136" s="162"/>
      <c r="E136" s="199">
        <f t="shared" ref="E136:G138" si="30">E137</f>
        <v>0</v>
      </c>
      <c r="F136" s="160">
        <f t="shared" si="30"/>
        <v>0</v>
      </c>
      <c r="G136" s="160">
        <f t="shared" si="30"/>
        <v>0</v>
      </c>
      <c r="AMH136" s="105"/>
      <c r="AMI136" s="105"/>
    </row>
    <row r="137" spans="1:1023" ht="0.75" hidden="1" customHeight="1">
      <c r="A137" s="157" t="s">
        <v>27</v>
      </c>
      <c r="B137" s="144" t="s">
        <v>148</v>
      </c>
      <c r="C137" s="144"/>
      <c r="D137" s="145"/>
      <c r="E137" s="198">
        <f t="shared" si="30"/>
        <v>0</v>
      </c>
      <c r="F137" s="148">
        <f t="shared" si="30"/>
        <v>0</v>
      </c>
      <c r="G137" s="148">
        <f t="shared" si="30"/>
        <v>0</v>
      </c>
    </row>
    <row r="138" spans="1:1023" ht="45.6" hidden="1">
      <c r="A138" s="124" t="s">
        <v>24</v>
      </c>
      <c r="B138" s="144" t="s">
        <v>148</v>
      </c>
      <c r="C138" s="144">
        <v>200</v>
      </c>
      <c r="D138" s="145"/>
      <c r="E138" s="197">
        <f t="shared" si="30"/>
        <v>0</v>
      </c>
      <c r="F138" s="146">
        <f t="shared" si="30"/>
        <v>0</v>
      </c>
      <c r="G138" s="146">
        <f t="shared" si="30"/>
        <v>0</v>
      </c>
    </row>
    <row r="139" spans="1:1023" ht="22.8" hidden="1">
      <c r="A139" s="147" t="s">
        <v>25</v>
      </c>
      <c r="B139" s="144" t="s">
        <v>148</v>
      </c>
      <c r="C139" s="144">
        <v>200</v>
      </c>
      <c r="D139" s="145" t="s">
        <v>26</v>
      </c>
      <c r="E139" s="197"/>
      <c r="F139" s="146">
        <f>E139+E139*5%</f>
        <v>0</v>
      </c>
      <c r="G139" s="146">
        <f>F139+F139*5%</f>
        <v>0</v>
      </c>
    </row>
    <row r="140" spans="1:1023" s="24" customFormat="1" ht="91.2" hidden="1">
      <c r="A140" s="158" t="s">
        <v>149</v>
      </c>
      <c r="B140" s="159" t="s">
        <v>150</v>
      </c>
      <c r="C140" s="159"/>
      <c r="D140" s="162"/>
      <c r="E140" s="199">
        <f>E141+E143</f>
        <v>0</v>
      </c>
      <c r="F140" s="160">
        <f>F141+F143</f>
        <v>0</v>
      </c>
      <c r="G140" s="160">
        <f>G141+G143</f>
        <v>0</v>
      </c>
      <c r="AMH140" s="106"/>
      <c r="AMI140" s="106"/>
    </row>
    <row r="141" spans="1:1023" ht="136.80000000000001" hidden="1">
      <c r="A141" s="157" t="s">
        <v>38</v>
      </c>
      <c r="B141" s="144" t="s">
        <v>151</v>
      </c>
      <c r="C141" s="144"/>
      <c r="D141" s="145"/>
      <c r="E141" s="200">
        <f>E142</f>
        <v>0</v>
      </c>
      <c r="F141" s="163">
        <f>F142</f>
        <v>0</v>
      </c>
      <c r="G141" s="163">
        <f>G142</f>
        <v>0</v>
      </c>
    </row>
    <row r="142" spans="1:1023" ht="45.6" hidden="1">
      <c r="A142" s="124" t="s">
        <v>24</v>
      </c>
      <c r="B142" s="144" t="s">
        <v>151</v>
      </c>
      <c r="C142" s="144">
        <v>200</v>
      </c>
      <c r="D142" s="145"/>
      <c r="E142" s="197"/>
      <c r="F142" s="146">
        <f>E142+E142*5%</f>
        <v>0</v>
      </c>
      <c r="G142" s="146">
        <f>F142+F142*5%</f>
        <v>0</v>
      </c>
    </row>
    <row r="143" spans="1:1023" ht="136.80000000000001" hidden="1">
      <c r="A143" s="157" t="s">
        <v>38</v>
      </c>
      <c r="B143" s="144" t="s">
        <v>151</v>
      </c>
      <c r="C143" s="144"/>
      <c r="D143" s="145"/>
      <c r="E143" s="200">
        <f t="shared" ref="E143:G144" si="31">E144</f>
        <v>0</v>
      </c>
      <c r="F143" s="163">
        <f t="shared" si="31"/>
        <v>0</v>
      </c>
      <c r="G143" s="163">
        <f t="shared" si="31"/>
        <v>0</v>
      </c>
    </row>
    <row r="144" spans="1:1023" ht="45.6" hidden="1">
      <c r="A144" s="124" t="s">
        <v>24</v>
      </c>
      <c r="B144" s="144" t="s">
        <v>151</v>
      </c>
      <c r="C144" s="144">
        <v>200</v>
      </c>
      <c r="D144" s="145"/>
      <c r="E144" s="197">
        <f t="shared" si="31"/>
        <v>0</v>
      </c>
      <c r="F144" s="146">
        <f t="shared" si="31"/>
        <v>0</v>
      </c>
      <c r="G144" s="146">
        <f t="shared" si="31"/>
        <v>0</v>
      </c>
    </row>
    <row r="145" spans="1:7" s="1" customFormat="1" ht="52.5" hidden="1" customHeight="1">
      <c r="A145" s="149" t="s">
        <v>40</v>
      </c>
      <c r="B145" s="150" t="s">
        <v>151</v>
      </c>
      <c r="C145" s="150">
        <v>200</v>
      </c>
      <c r="D145" s="151" t="s">
        <v>64</v>
      </c>
      <c r="E145" s="194"/>
      <c r="F145" s="153">
        <f>E145+E145*5%</f>
        <v>0</v>
      </c>
      <c r="G145" s="153">
        <f>F145+F145*5%</f>
        <v>0</v>
      </c>
    </row>
    <row r="146" spans="1:7" s="1" customFormat="1" ht="141" customHeight="1">
      <c r="A146" s="164" t="s">
        <v>254</v>
      </c>
      <c r="B146" s="120" t="s">
        <v>152</v>
      </c>
      <c r="C146" s="120"/>
      <c r="D146" s="138"/>
      <c r="E146" s="192">
        <f>E147+E151</f>
        <v>947.3</v>
      </c>
      <c r="F146" s="134">
        <f>F147+F151</f>
        <v>0</v>
      </c>
      <c r="G146" s="134">
        <f>G147+G151</f>
        <v>0</v>
      </c>
    </row>
    <row r="147" spans="1:7" s="1" customFormat="1" ht="61.8" customHeight="1">
      <c r="A147" s="127" t="s">
        <v>267</v>
      </c>
      <c r="B147" s="122" t="s">
        <v>158</v>
      </c>
      <c r="C147" s="122"/>
      <c r="D147" s="125"/>
      <c r="E147" s="195">
        <f>E148</f>
        <v>299.3</v>
      </c>
      <c r="F147" s="126">
        <f>F150</f>
        <v>0</v>
      </c>
      <c r="G147" s="126">
        <f>G150</f>
        <v>0</v>
      </c>
    </row>
    <row r="148" spans="1:7" s="1" customFormat="1" ht="159.6">
      <c r="A148" s="127" t="s">
        <v>155</v>
      </c>
      <c r="B148" s="122" t="s">
        <v>159</v>
      </c>
      <c r="C148" s="122"/>
      <c r="D148" s="125"/>
      <c r="E148" s="186">
        <f>E149</f>
        <v>299.3</v>
      </c>
      <c r="F148" s="126">
        <f>F149</f>
        <v>0</v>
      </c>
      <c r="G148" s="126">
        <f>G149</f>
        <v>0</v>
      </c>
    </row>
    <row r="149" spans="1:7" s="1" customFormat="1" ht="45.6">
      <c r="A149" s="124" t="s">
        <v>24</v>
      </c>
      <c r="B149" s="122" t="s">
        <v>159</v>
      </c>
      <c r="C149" s="122">
        <v>200</v>
      </c>
      <c r="D149" s="125"/>
      <c r="E149" s="186">
        <f>E150</f>
        <v>299.3</v>
      </c>
      <c r="F149" s="126">
        <f>F150</f>
        <v>0</v>
      </c>
      <c r="G149" s="126">
        <f>G150</f>
        <v>0</v>
      </c>
    </row>
    <row r="150" spans="1:7" s="1" customFormat="1" ht="22.8">
      <c r="A150" s="129" t="s">
        <v>40</v>
      </c>
      <c r="B150" s="122" t="s">
        <v>159</v>
      </c>
      <c r="C150" s="122">
        <v>200</v>
      </c>
      <c r="D150" s="125" t="s">
        <v>64</v>
      </c>
      <c r="E150" s="186">
        <v>299.3</v>
      </c>
      <c r="F150" s="186"/>
      <c r="G150" s="186">
        <f>F150+F150*5%</f>
        <v>0</v>
      </c>
    </row>
    <row r="151" spans="1:7" s="1" customFormat="1" ht="91.2">
      <c r="A151" s="127" t="s">
        <v>268</v>
      </c>
      <c r="B151" s="122" t="s">
        <v>154</v>
      </c>
      <c r="C151" s="122"/>
      <c r="D151" s="125"/>
      <c r="E151" s="195">
        <f t="shared" ref="E151:G153" si="32">E152</f>
        <v>648</v>
      </c>
      <c r="F151" s="195">
        <f t="shared" si="32"/>
        <v>0</v>
      </c>
      <c r="G151" s="195">
        <f t="shared" si="32"/>
        <v>0</v>
      </c>
    </row>
    <row r="152" spans="1:7" s="1" customFormat="1" ht="159.6">
      <c r="A152" s="127" t="s">
        <v>155</v>
      </c>
      <c r="B152" s="122" t="s">
        <v>156</v>
      </c>
      <c r="C152" s="122"/>
      <c r="D152" s="125"/>
      <c r="E152" s="186">
        <f t="shared" si="32"/>
        <v>648</v>
      </c>
      <c r="F152" s="186">
        <f t="shared" si="32"/>
        <v>0</v>
      </c>
      <c r="G152" s="186">
        <f t="shared" si="32"/>
        <v>0</v>
      </c>
    </row>
    <row r="153" spans="1:7" s="1" customFormat="1" ht="45.6">
      <c r="A153" s="124" t="s">
        <v>24</v>
      </c>
      <c r="B153" s="122" t="s">
        <v>156</v>
      </c>
      <c r="C153" s="122">
        <v>200</v>
      </c>
      <c r="D153" s="125"/>
      <c r="E153" s="186">
        <f t="shared" si="32"/>
        <v>648</v>
      </c>
      <c r="F153" s="186">
        <f t="shared" si="32"/>
        <v>0</v>
      </c>
      <c r="G153" s="186">
        <f t="shared" si="32"/>
        <v>0</v>
      </c>
    </row>
    <row r="154" spans="1:7" s="1" customFormat="1" ht="22.8">
      <c r="A154" s="129" t="s">
        <v>25</v>
      </c>
      <c r="B154" s="122" t="s">
        <v>156</v>
      </c>
      <c r="C154" s="122">
        <v>200</v>
      </c>
      <c r="D154" s="125" t="s">
        <v>26</v>
      </c>
      <c r="E154" s="186">
        <v>648</v>
      </c>
      <c r="F154" s="186"/>
      <c r="G154" s="186">
        <f>F154+F154*5%</f>
        <v>0</v>
      </c>
    </row>
    <row r="155" spans="1:7" s="1" customFormat="1" ht="159.6">
      <c r="A155" s="165" t="s">
        <v>160</v>
      </c>
      <c r="B155" s="166" t="s">
        <v>161</v>
      </c>
      <c r="C155" s="166"/>
      <c r="D155" s="117"/>
      <c r="E155" s="192">
        <f>E156</f>
        <v>9808</v>
      </c>
      <c r="F155" s="134">
        <f>F156</f>
        <v>0</v>
      </c>
      <c r="G155" s="134">
        <f>G156</f>
        <v>0</v>
      </c>
    </row>
    <row r="156" spans="1:7" s="1" customFormat="1" ht="68.400000000000006">
      <c r="A156" s="118" t="s">
        <v>162</v>
      </c>
      <c r="B156" s="167" t="s">
        <v>163</v>
      </c>
      <c r="C156" s="167"/>
      <c r="D156" s="168"/>
      <c r="E156" s="186">
        <f>E157+E160+E162</f>
        <v>9808</v>
      </c>
      <c r="F156" s="126">
        <f>F157+F162+F165</f>
        <v>0</v>
      </c>
      <c r="G156" s="126"/>
    </row>
    <row r="157" spans="1:7" s="1" customFormat="1" ht="45.6">
      <c r="A157" s="118" t="s">
        <v>164</v>
      </c>
      <c r="B157" s="167" t="s">
        <v>165</v>
      </c>
      <c r="C157" s="167"/>
      <c r="D157" s="168"/>
      <c r="E157" s="123">
        <f t="shared" ref="E157:G158" si="33">E158</f>
        <v>440</v>
      </c>
      <c r="F157" s="123">
        <f t="shared" si="33"/>
        <v>0</v>
      </c>
      <c r="G157" s="123">
        <f t="shared" si="33"/>
        <v>0</v>
      </c>
    </row>
    <row r="158" spans="1:7" s="1" customFormat="1" ht="45.6">
      <c r="A158" s="124" t="s">
        <v>166</v>
      </c>
      <c r="B158" s="167" t="s">
        <v>165</v>
      </c>
      <c r="C158" s="122">
        <v>400</v>
      </c>
      <c r="D158" s="125"/>
      <c r="E158" s="126">
        <v>440</v>
      </c>
      <c r="F158" s="126">
        <f t="shared" si="33"/>
        <v>0</v>
      </c>
      <c r="G158" s="126">
        <f t="shared" si="33"/>
        <v>0</v>
      </c>
    </row>
    <row r="159" spans="1:7" s="1" customFormat="1" ht="30" customHeight="1">
      <c r="A159" s="129" t="s">
        <v>167</v>
      </c>
      <c r="B159" s="167" t="s">
        <v>165</v>
      </c>
      <c r="C159" s="122">
        <v>400</v>
      </c>
      <c r="D159" s="125" t="s">
        <v>168</v>
      </c>
      <c r="E159" s="186">
        <v>440</v>
      </c>
      <c r="F159" s="186">
        <v>0</v>
      </c>
      <c r="G159" s="186">
        <f>F159+F159*5%</f>
        <v>0</v>
      </c>
    </row>
    <row r="160" spans="1:7" s="1" customFormat="1" ht="73.8" customHeight="1">
      <c r="A160" s="118" t="s">
        <v>164</v>
      </c>
      <c r="B160" s="167" t="s">
        <v>169</v>
      </c>
      <c r="C160" s="122"/>
      <c r="D160" s="125"/>
      <c r="E160" s="186">
        <v>4476.7</v>
      </c>
      <c r="F160" s="126"/>
      <c r="G160" s="126"/>
    </row>
    <row r="161" spans="1:1023" s="1" customFormat="1" ht="79.8" customHeight="1">
      <c r="A161" s="124" t="s">
        <v>166</v>
      </c>
      <c r="B161" s="167" t="s">
        <v>169</v>
      </c>
      <c r="C161" s="122">
        <v>400</v>
      </c>
      <c r="D161" s="125"/>
      <c r="E161" s="186">
        <v>4476.7</v>
      </c>
      <c r="F161" s="186"/>
      <c r="G161" s="186"/>
    </row>
    <row r="162" spans="1:1023" s="1" customFormat="1" ht="79.2" customHeight="1">
      <c r="A162" s="118" t="s">
        <v>164</v>
      </c>
      <c r="B162" s="167" t="s">
        <v>170</v>
      </c>
      <c r="C162" s="167"/>
      <c r="D162" s="125"/>
      <c r="E162" s="195">
        <f t="shared" ref="E162:G163" si="34">E163</f>
        <v>4891.3</v>
      </c>
      <c r="F162" s="186">
        <f t="shared" si="34"/>
        <v>0</v>
      </c>
      <c r="G162" s="186">
        <f t="shared" si="34"/>
        <v>0</v>
      </c>
    </row>
    <row r="163" spans="1:1023" ht="75" customHeight="1">
      <c r="A163" s="124" t="s">
        <v>166</v>
      </c>
      <c r="B163" s="167" t="s">
        <v>170</v>
      </c>
      <c r="C163" s="122">
        <v>400</v>
      </c>
      <c r="D163" s="125"/>
      <c r="E163" s="186">
        <v>4891.3</v>
      </c>
      <c r="F163" s="186">
        <f t="shared" si="34"/>
        <v>0</v>
      </c>
      <c r="G163" s="186"/>
    </row>
    <row r="164" spans="1:1023" ht="44.4" customHeight="1">
      <c r="A164" s="204" t="s">
        <v>271</v>
      </c>
      <c r="B164" s="205" t="s">
        <v>281</v>
      </c>
      <c r="C164" s="206"/>
      <c r="D164" s="207" t="s">
        <v>277</v>
      </c>
      <c r="E164" s="208">
        <v>0</v>
      </c>
      <c r="F164" s="208">
        <v>0</v>
      </c>
      <c r="G164" s="208">
        <v>2747.3</v>
      </c>
    </row>
    <row r="165" spans="1:1023" ht="156.6" customHeight="1">
      <c r="A165" s="209" t="s">
        <v>276</v>
      </c>
      <c r="B165" s="167" t="s">
        <v>282</v>
      </c>
      <c r="C165" s="167"/>
      <c r="D165" s="125"/>
      <c r="E165" s="195">
        <f t="shared" ref="E165:G166" si="35">E166</f>
        <v>0</v>
      </c>
      <c r="F165" s="186">
        <f t="shared" si="35"/>
        <v>0</v>
      </c>
      <c r="G165" s="186">
        <f>G166</f>
        <v>2747.3</v>
      </c>
    </row>
    <row r="166" spans="1:1023" ht="197.4" customHeight="1">
      <c r="A166" s="210" t="s">
        <v>272</v>
      </c>
      <c r="B166" s="167" t="s">
        <v>274</v>
      </c>
      <c r="C166" s="122"/>
      <c r="D166" s="125"/>
      <c r="E166" s="186">
        <f t="shared" si="35"/>
        <v>0</v>
      </c>
      <c r="F166" s="186">
        <f t="shared" si="35"/>
        <v>0</v>
      </c>
      <c r="G166" s="186">
        <f t="shared" si="35"/>
        <v>2747.3</v>
      </c>
    </row>
    <row r="167" spans="1:1023" ht="69" customHeight="1">
      <c r="A167" s="211" t="s">
        <v>273</v>
      </c>
      <c r="B167" s="167" t="s">
        <v>274</v>
      </c>
      <c r="C167" s="122">
        <v>300</v>
      </c>
      <c r="D167" s="125" t="s">
        <v>277</v>
      </c>
      <c r="E167" s="186">
        <v>0</v>
      </c>
      <c r="F167" s="186">
        <v>0</v>
      </c>
      <c r="G167" s="186">
        <v>2747.3</v>
      </c>
    </row>
    <row r="168" spans="1:1023" s="24" customFormat="1" ht="45.6">
      <c r="A168" s="133" t="s">
        <v>171</v>
      </c>
      <c r="B168" s="120" t="s">
        <v>172</v>
      </c>
      <c r="C168" s="120"/>
      <c r="D168" s="120"/>
      <c r="E168" s="134">
        <f>E169+E176</f>
        <v>6158.8</v>
      </c>
      <c r="F168" s="134">
        <f>F169+F176</f>
        <v>5951.4</v>
      </c>
      <c r="G168" s="134">
        <f>G169+G176</f>
        <v>6258.07</v>
      </c>
      <c r="AMH168" s="106"/>
      <c r="AMI168" s="106"/>
    </row>
    <row r="169" spans="1:1023" ht="68.400000000000006">
      <c r="A169" s="127" t="s">
        <v>173</v>
      </c>
      <c r="B169" s="122" t="s">
        <v>174</v>
      </c>
      <c r="C169" s="122"/>
      <c r="D169" s="122"/>
      <c r="E169" s="123">
        <f>E170</f>
        <v>1068.3</v>
      </c>
      <c r="F169" s="123">
        <f>F170</f>
        <v>1163.4000000000001</v>
      </c>
      <c r="G169" s="123">
        <f>G170</f>
        <v>1221.5700000000002</v>
      </c>
    </row>
    <row r="170" spans="1:1023" ht="22.8">
      <c r="A170" s="127" t="s">
        <v>175</v>
      </c>
      <c r="B170" s="122" t="s">
        <v>176</v>
      </c>
      <c r="C170" s="122"/>
      <c r="D170" s="122"/>
      <c r="E170" s="126">
        <f>E171+E174</f>
        <v>1068.3</v>
      </c>
      <c r="F170" s="126">
        <f>F171+F174</f>
        <v>1163.4000000000001</v>
      </c>
      <c r="G170" s="126">
        <f>G171+G174</f>
        <v>1221.5700000000002</v>
      </c>
    </row>
    <row r="171" spans="1:1023" ht="45.6">
      <c r="A171" s="127" t="s">
        <v>177</v>
      </c>
      <c r="B171" s="122" t="s">
        <v>178</v>
      </c>
      <c r="C171" s="122"/>
      <c r="D171" s="122"/>
      <c r="E171" s="126">
        <f t="shared" ref="E171:G172" si="36">E172</f>
        <v>650.29999999999995</v>
      </c>
      <c r="F171" s="126">
        <f t="shared" si="36"/>
        <v>1163.4000000000001</v>
      </c>
      <c r="G171" s="126">
        <f>G172</f>
        <v>1221.5700000000002</v>
      </c>
    </row>
    <row r="172" spans="1:1023" ht="135" customHeight="1">
      <c r="A172" s="130" t="s">
        <v>179</v>
      </c>
      <c r="B172" s="122" t="s">
        <v>178</v>
      </c>
      <c r="C172" s="122">
        <v>100</v>
      </c>
      <c r="D172" s="122"/>
      <c r="E172" s="126">
        <f t="shared" si="36"/>
        <v>650.29999999999995</v>
      </c>
      <c r="F172" s="126">
        <f t="shared" si="36"/>
        <v>1163.4000000000001</v>
      </c>
      <c r="G172" s="126">
        <f t="shared" si="36"/>
        <v>1221.5700000000002</v>
      </c>
    </row>
    <row r="173" spans="1:1023" ht="59.25" customHeight="1">
      <c r="A173" s="127" t="s">
        <v>180</v>
      </c>
      <c r="B173" s="122" t="s">
        <v>178</v>
      </c>
      <c r="C173" s="122">
        <v>100</v>
      </c>
      <c r="D173" s="125" t="s">
        <v>181</v>
      </c>
      <c r="E173" s="216">
        <v>650.29999999999995</v>
      </c>
      <c r="F173" s="186">
        <v>1163.4000000000001</v>
      </c>
      <c r="G173" s="186">
        <f>F173+F173*5%</f>
        <v>1221.5700000000002</v>
      </c>
    </row>
    <row r="174" spans="1:1023" ht="63" customHeight="1">
      <c r="A174" s="140" t="s">
        <v>180</v>
      </c>
      <c r="B174" s="141" t="s">
        <v>182</v>
      </c>
      <c r="C174" s="141">
        <v>100</v>
      </c>
      <c r="D174" s="141"/>
      <c r="E174" s="169">
        <f>E175</f>
        <v>418</v>
      </c>
      <c r="F174" s="169">
        <f>F175</f>
        <v>0</v>
      </c>
      <c r="G174" s="169">
        <f>G175</f>
        <v>0</v>
      </c>
    </row>
    <row r="175" spans="1:1023" ht="49.8" customHeight="1">
      <c r="A175" s="170" t="s">
        <v>179</v>
      </c>
      <c r="B175" s="150" t="s">
        <v>182</v>
      </c>
      <c r="C175" s="150">
        <v>100</v>
      </c>
      <c r="D175" s="151" t="s">
        <v>181</v>
      </c>
      <c r="E175" s="152">
        <v>418</v>
      </c>
      <c r="F175" s="153"/>
      <c r="G175" s="153">
        <f>F175+F175*5%</f>
        <v>0</v>
      </c>
    </row>
    <row r="176" spans="1:1023" s="24" customFormat="1" ht="45.6">
      <c r="A176" s="133" t="s">
        <v>183</v>
      </c>
      <c r="B176" s="138" t="s">
        <v>184</v>
      </c>
      <c r="C176" s="120"/>
      <c r="D176" s="120"/>
      <c r="E176" s="134">
        <f>E177</f>
        <v>5090.5</v>
      </c>
      <c r="F176" s="134">
        <f>F177</f>
        <v>4788</v>
      </c>
      <c r="G176" s="134">
        <f>G177</f>
        <v>5036.5</v>
      </c>
      <c r="AMH176" s="106"/>
      <c r="AMI176" s="106"/>
    </row>
    <row r="177" spans="1:7" ht="22.8">
      <c r="A177" s="127" t="s">
        <v>175</v>
      </c>
      <c r="B177" s="125" t="s">
        <v>185</v>
      </c>
      <c r="C177" s="122"/>
      <c r="D177" s="122"/>
      <c r="E177" s="126">
        <f>E178+E182+E184+E187+E189+E192+E197</f>
        <v>5090.5</v>
      </c>
      <c r="F177" s="126">
        <f>F178+F184+F187+F189+F192+F197</f>
        <v>4788</v>
      </c>
      <c r="G177" s="126">
        <f>G178+G184+G187+G189+G192+G197</f>
        <v>5036.5</v>
      </c>
    </row>
    <row r="178" spans="1:7" ht="45.6">
      <c r="A178" s="127" t="s">
        <v>177</v>
      </c>
      <c r="B178" s="125" t="s">
        <v>186</v>
      </c>
      <c r="C178" s="122"/>
      <c r="D178" s="122"/>
      <c r="E178" s="123">
        <f>E179+E181</f>
        <v>2978.3</v>
      </c>
      <c r="F178" s="123">
        <f>F179+F181</f>
        <v>4575</v>
      </c>
      <c r="G178" s="123">
        <f>G179+G181</f>
        <v>4859.8</v>
      </c>
    </row>
    <row r="179" spans="1:7" s="1" customFormat="1" ht="122.25" customHeight="1">
      <c r="A179" s="130" t="s">
        <v>179</v>
      </c>
      <c r="B179" s="125" t="s">
        <v>186</v>
      </c>
      <c r="C179" s="122">
        <v>100</v>
      </c>
      <c r="D179" s="122"/>
      <c r="E179" s="186">
        <f>E180</f>
        <v>2175.3000000000002</v>
      </c>
      <c r="F179" s="126">
        <f>F180</f>
        <v>3855</v>
      </c>
      <c r="G179" s="126">
        <f>G180</f>
        <v>4129.8</v>
      </c>
    </row>
    <row r="180" spans="1:7" s="1" customFormat="1" ht="45.6">
      <c r="A180" s="127" t="s">
        <v>180</v>
      </c>
      <c r="B180" s="125" t="s">
        <v>186</v>
      </c>
      <c r="C180" s="122">
        <v>100</v>
      </c>
      <c r="D180" s="125" t="s">
        <v>181</v>
      </c>
      <c r="E180" s="216">
        <v>2175.3000000000002</v>
      </c>
      <c r="F180" s="186">
        <v>3855</v>
      </c>
      <c r="G180" s="186">
        <v>4129.8</v>
      </c>
    </row>
    <row r="181" spans="1:7" s="1" customFormat="1" ht="45.6">
      <c r="A181" s="124" t="s">
        <v>24</v>
      </c>
      <c r="B181" s="125" t="s">
        <v>186</v>
      </c>
      <c r="C181" s="122">
        <v>200</v>
      </c>
      <c r="D181" s="122"/>
      <c r="E181" s="186">
        <v>803</v>
      </c>
      <c r="F181" s="186">
        <v>720</v>
      </c>
      <c r="G181" s="186">
        <v>730</v>
      </c>
    </row>
    <row r="182" spans="1:7" s="1" customFormat="1" ht="91.2">
      <c r="A182" s="127" t="s">
        <v>187</v>
      </c>
      <c r="B182" s="125" t="s">
        <v>186</v>
      </c>
      <c r="C182" s="122">
        <v>200</v>
      </c>
      <c r="D182" s="125" t="s">
        <v>188</v>
      </c>
      <c r="E182" s="186">
        <v>100</v>
      </c>
      <c r="F182" s="186">
        <v>100</v>
      </c>
      <c r="G182" s="186">
        <v>100</v>
      </c>
    </row>
    <row r="183" spans="1:7" s="1" customFormat="1" ht="70.8" customHeight="1">
      <c r="A183" s="127" t="s">
        <v>189</v>
      </c>
      <c r="B183" s="125" t="s">
        <v>186</v>
      </c>
      <c r="C183" s="122">
        <v>200</v>
      </c>
      <c r="D183" s="122" t="s">
        <v>190</v>
      </c>
      <c r="E183" s="186">
        <v>803</v>
      </c>
      <c r="F183" s="186">
        <v>720</v>
      </c>
      <c r="G183" s="186">
        <v>730</v>
      </c>
    </row>
    <row r="184" spans="1:7" s="1" customFormat="1" ht="48" customHeight="1">
      <c r="A184" s="127" t="s">
        <v>191</v>
      </c>
      <c r="B184" s="125" t="s">
        <v>192</v>
      </c>
      <c r="C184" s="122"/>
      <c r="D184" s="122"/>
      <c r="E184" s="187">
        <f t="shared" ref="E184:G185" si="37">E185</f>
        <v>1799.2</v>
      </c>
      <c r="F184" s="139">
        <f t="shared" si="37"/>
        <v>0</v>
      </c>
      <c r="G184" s="139">
        <f t="shared" si="37"/>
        <v>0</v>
      </c>
    </row>
    <row r="185" spans="1:7" s="1" customFormat="1" ht="61.2" customHeight="1">
      <c r="A185" s="127" t="s">
        <v>180</v>
      </c>
      <c r="B185" s="125" t="s">
        <v>192</v>
      </c>
      <c r="C185" s="122">
        <v>100</v>
      </c>
      <c r="D185" s="122"/>
      <c r="E185" s="186">
        <f t="shared" si="37"/>
        <v>1799.2</v>
      </c>
      <c r="F185" s="126">
        <f t="shared" si="37"/>
        <v>0</v>
      </c>
      <c r="G185" s="126">
        <f t="shared" si="37"/>
        <v>0</v>
      </c>
    </row>
    <row r="186" spans="1:7" s="1" customFormat="1" ht="51.6" customHeight="1">
      <c r="A186" s="130" t="s">
        <v>179</v>
      </c>
      <c r="B186" s="125" t="s">
        <v>192</v>
      </c>
      <c r="C186" s="122">
        <v>100</v>
      </c>
      <c r="D186" s="125" t="s">
        <v>181</v>
      </c>
      <c r="E186" s="186">
        <v>1799.2</v>
      </c>
      <c r="F186" s="126"/>
      <c r="G186" s="126">
        <f>F186+F186*5%</f>
        <v>0</v>
      </c>
    </row>
    <row r="187" spans="1:7" s="1" customFormat="1" ht="54" hidden="1" customHeight="1">
      <c r="A187" s="118" t="s">
        <v>193</v>
      </c>
      <c r="B187" s="171" t="s">
        <v>194</v>
      </c>
      <c r="C187" s="122"/>
      <c r="D187" s="125"/>
      <c r="E187" s="187">
        <f>E188</f>
        <v>0</v>
      </c>
      <c r="F187" s="139">
        <f>F188</f>
        <v>0</v>
      </c>
      <c r="G187" s="139">
        <f>G188</f>
        <v>0</v>
      </c>
    </row>
    <row r="188" spans="1:7" s="1" customFormat="1" ht="64.2" hidden="1" customHeight="1">
      <c r="A188" s="118" t="s">
        <v>30</v>
      </c>
      <c r="B188" s="171" t="s">
        <v>194</v>
      </c>
      <c r="C188" s="171" t="s">
        <v>195</v>
      </c>
      <c r="D188" s="122" t="s">
        <v>190</v>
      </c>
      <c r="E188" s="186"/>
      <c r="F188" s="126">
        <f>E188+E188*5%</f>
        <v>0</v>
      </c>
      <c r="G188" s="126">
        <f>F188+F188*5%</f>
        <v>0</v>
      </c>
    </row>
    <row r="189" spans="1:7" s="1" customFormat="1" ht="93" customHeight="1">
      <c r="A189" s="172" t="s">
        <v>196</v>
      </c>
      <c r="B189" s="125" t="s">
        <v>197</v>
      </c>
      <c r="C189" s="122"/>
      <c r="D189" s="125"/>
      <c r="E189" s="187">
        <f t="shared" ref="E189:G190" si="38">E190</f>
        <v>173.2</v>
      </c>
      <c r="F189" s="139">
        <f t="shared" si="38"/>
        <v>173.2</v>
      </c>
      <c r="G189" s="139">
        <f t="shared" si="38"/>
        <v>173.2</v>
      </c>
    </row>
    <row r="190" spans="1:7" s="1" customFormat="1" ht="22.8">
      <c r="A190" s="124" t="s">
        <v>198</v>
      </c>
      <c r="B190" s="125" t="s">
        <v>197</v>
      </c>
      <c r="C190" s="122">
        <v>500</v>
      </c>
      <c r="D190" s="125"/>
      <c r="E190" s="186">
        <f t="shared" si="38"/>
        <v>173.2</v>
      </c>
      <c r="F190" s="126">
        <f t="shared" si="38"/>
        <v>173.2</v>
      </c>
      <c r="G190" s="126">
        <f t="shared" si="38"/>
        <v>173.2</v>
      </c>
    </row>
    <row r="191" spans="1:7" s="1" customFormat="1" ht="68.400000000000006">
      <c r="A191" s="127" t="s">
        <v>199</v>
      </c>
      <c r="B191" s="125" t="s">
        <v>197</v>
      </c>
      <c r="C191" s="122">
        <v>500</v>
      </c>
      <c r="D191" s="125" t="s">
        <v>200</v>
      </c>
      <c r="E191" s="186">
        <v>173.2</v>
      </c>
      <c r="F191" s="186">
        <v>173.2</v>
      </c>
      <c r="G191" s="186">
        <v>173.2</v>
      </c>
    </row>
    <row r="192" spans="1:7" s="1" customFormat="1" ht="91.2">
      <c r="A192" s="127" t="s">
        <v>201</v>
      </c>
      <c r="B192" s="125" t="s">
        <v>202</v>
      </c>
      <c r="C192" s="122"/>
      <c r="D192" s="125"/>
      <c r="E192" s="187">
        <f t="shared" ref="E192:G193" si="39">E193</f>
        <v>36.299999999999997</v>
      </c>
      <c r="F192" s="187">
        <f t="shared" si="39"/>
        <v>36.299999999999997</v>
      </c>
      <c r="G192" s="187">
        <f t="shared" si="39"/>
        <v>0</v>
      </c>
    </row>
    <row r="193" spans="1:10" s="1" customFormat="1" ht="22.8">
      <c r="A193" s="124" t="s">
        <v>198</v>
      </c>
      <c r="B193" s="125" t="s">
        <v>202</v>
      </c>
      <c r="C193" s="122">
        <v>500</v>
      </c>
      <c r="D193" s="125"/>
      <c r="E193" s="186">
        <f>E194</f>
        <v>36.299999999999997</v>
      </c>
      <c r="F193" s="186">
        <f t="shared" si="39"/>
        <v>36.299999999999997</v>
      </c>
      <c r="G193" s="186"/>
    </row>
    <row r="194" spans="1:10" s="1" customFormat="1" ht="79.8" hidden="1" customHeight="1">
      <c r="A194" s="127" t="s">
        <v>199</v>
      </c>
      <c r="B194" s="125" t="s">
        <v>202</v>
      </c>
      <c r="C194" s="122">
        <v>500</v>
      </c>
      <c r="D194" s="125" t="s">
        <v>200</v>
      </c>
      <c r="E194" s="186">
        <v>36.299999999999997</v>
      </c>
      <c r="F194" s="186">
        <v>36.299999999999997</v>
      </c>
      <c r="G194" s="186">
        <v>40</v>
      </c>
    </row>
    <row r="195" spans="1:10" s="1" customFormat="1" ht="24" hidden="1" customHeight="1">
      <c r="A195" s="127" t="s">
        <v>203</v>
      </c>
      <c r="B195" s="125" t="s">
        <v>204</v>
      </c>
      <c r="C195" s="122"/>
      <c r="D195" s="122"/>
      <c r="E195" s="139">
        <f>E196+E198</f>
        <v>7</v>
      </c>
      <c r="F195" s="139">
        <f>F196+F198</f>
        <v>7.1749999999999998</v>
      </c>
      <c r="G195" s="139">
        <f>G196+G198</f>
        <v>7.3587499999999997</v>
      </c>
    </row>
    <row r="196" spans="1:10" s="1" customFormat="1" ht="40.799999999999997" hidden="1" customHeight="1">
      <c r="A196" s="130" t="s">
        <v>179</v>
      </c>
      <c r="B196" s="125" t="s">
        <v>204</v>
      </c>
      <c r="C196" s="122">
        <v>100</v>
      </c>
      <c r="D196" s="122"/>
      <c r="E196" s="128">
        <f>E197</f>
        <v>3.5</v>
      </c>
      <c r="F196" s="126">
        <f>E196+E196*5%</f>
        <v>3.6749999999999998</v>
      </c>
      <c r="G196" s="126">
        <f>F196+F196*5%</f>
        <v>3.8587499999999997</v>
      </c>
    </row>
    <row r="197" spans="1:10" s="1" customFormat="1" ht="46.2" customHeight="1">
      <c r="A197" s="127" t="s">
        <v>92</v>
      </c>
      <c r="B197" s="125" t="s">
        <v>204</v>
      </c>
      <c r="C197" s="122"/>
      <c r="D197" s="125"/>
      <c r="E197" s="126">
        <f>E198</f>
        <v>3.5</v>
      </c>
      <c r="F197" s="126">
        <f>F198</f>
        <v>3.5</v>
      </c>
      <c r="G197" s="126">
        <f>G198</f>
        <v>3.5</v>
      </c>
    </row>
    <row r="198" spans="1:10" s="1" customFormat="1" ht="54" customHeight="1">
      <c r="A198" s="124" t="s">
        <v>24</v>
      </c>
      <c r="B198" s="125" t="s">
        <v>204</v>
      </c>
      <c r="C198" s="122">
        <v>200</v>
      </c>
      <c r="D198" s="122"/>
      <c r="E198" s="126">
        <f>E199</f>
        <v>3.5</v>
      </c>
      <c r="F198" s="126">
        <f>F199</f>
        <v>3.5</v>
      </c>
      <c r="G198" s="126">
        <f>G199</f>
        <v>3.5</v>
      </c>
    </row>
    <row r="199" spans="1:10" s="1" customFormat="1" ht="46.2" customHeight="1">
      <c r="A199" s="127" t="s">
        <v>92</v>
      </c>
      <c r="B199" s="125" t="s">
        <v>204</v>
      </c>
      <c r="C199" s="122">
        <v>200</v>
      </c>
      <c r="D199" s="125" t="s">
        <v>93</v>
      </c>
      <c r="E199" s="186">
        <v>3.5</v>
      </c>
      <c r="F199" s="186">
        <v>3.5</v>
      </c>
      <c r="G199" s="186">
        <v>3.5</v>
      </c>
    </row>
    <row r="200" spans="1:10" s="1" customFormat="1" ht="45.45" customHeight="1">
      <c r="A200" s="133" t="s">
        <v>205</v>
      </c>
      <c r="B200" s="120" t="s">
        <v>206</v>
      </c>
      <c r="C200" s="120"/>
      <c r="D200" s="120"/>
      <c r="E200" s="192">
        <f>E201</f>
        <v>11059.6</v>
      </c>
      <c r="F200" s="134">
        <f t="shared" ref="F200:G201" si="40">F201</f>
        <v>3057.75</v>
      </c>
      <c r="G200" s="134">
        <f t="shared" si="40"/>
        <v>2899.0574999999999</v>
      </c>
    </row>
    <row r="201" spans="1:10" s="1" customFormat="1" ht="45.45" customHeight="1">
      <c r="A201" s="127" t="s">
        <v>175</v>
      </c>
      <c r="B201" s="122" t="s">
        <v>207</v>
      </c>
      <c r="C201" s="122"/>
      <c r="D201" s="122"/>
      <c r="E201" s="186">
        <f>E202</f>
        <v>11059.6</v>
      </c>
      <c r="F201" s="126">
        <f t="shared" si="40"/>
        <v>3057.75</v>
      </c>
      <c r="G201" s="126">
        <f t="shared" si="40"/>
        <v>2899.0574999999999</v>
      </c>
    </row>
    <row r="202" spans="1:10" s="1" customFormat="1" ht="43.2" customHeight="1">
      <c r="A202" s="127" t="s">
        <v>175</v>
      </c>
      <c r="B202" s="125" t="s">
        <v>208</v>
      </c>
      <c r="C202" s="122"/>
      <c r="D202" s="125"/>
      <c r="E202" s="186">
        <f>E203+E205+E207+E212+E215+E218+E220+E223+E225+E228+E231+E234+E237+E239+E241+E246+E249+E252+E254+E258+E261</f>
        <v>11059.6</v>
      </c>
      <c r="F202" s="126">
        <f>F203+F205+F207+F212+F215+F218+F220+F225+F228+F231+F234+F237+F241+F246+F249+F252+F254+F258+F261</f>
        <v>3057.75</v>
      </c>
      <c r="G202" s="126">
        <f>G203+G205+G207+G212+G215+G218+G220+G225+G228+G231+G234+G237+G241+G246+G249+G252+G254+G258+G261</f>
        <v>2899.0574999999999</v>
      </c>
    </row>
    <row r="203" spans="1:10" s="1" customFormat="1" ht="40.200000000000003" hidden="1" customHeight="1">
      <c r="A203" s="140" t="s">
        <v>209</v>
      </c>
      <c r="B203" s="142" t="s">
        <v>210</v>
      </c>
      <c r="C203" s="141"/>
      <c r="D203" s="142"/>
      <c r="E203" s="193">
        <f>E204</f>
        <v>0</v>
      </c>
      <c r="F203" s="143">
        <f>F204</f>
        <v>0</v>
      </c>
      <c r="G203" s="143">
        <f>G204</f>
        <v>0</v>
      </c>
    </row>
    <row r="204" spans="1:10" s="1" customFormat="1" ht="37.799999999999997" hidden="1" customHeight="1">
      <c r="A204" s="130" t="s">
        <v>211</v>
      </c>
      <c r="B204" s="151" t="s">
        <v>210</v>
      </c>
      <c r="C204" s="150">
        <v>800</v>
      </c>
      <c r="D204" s="151" t="s">
        <v>212</v>
      </c>
      <c r="E204" s="194"/>
      <c r="F204" s="153">
        <f>E204+E204*5%</f>
        <v>0</v>
      </c>
      <c r="G204" s="153">
        <f>F204+F204*5%</f>
        <v>0</v>
      </c>
    </row>
    <row r="205" spans="1:10" s="1" customFormat="1" ht="52.5" customHeight="1">
      <c r="A205" s="173" t="s">
        <v>213</v>
      </c>
      <c r="B205" s="125" t="s">
        <v>214</v>
      </c>
      <c r="C205" s="122"/>
      <c r="D205" s="125"/>
      <c r="E205" s="187">
        <f>E206</f>
        <v>3</v>
      </c>
      <c r="F205" s="139">
        <f>F206</f>
        <v>3.15</v>
      </c>
      <c r="G205" s="139">
        <f>G206</f>
        <v>3.3075000000000001</v>
      </c>
    </row>
    <row r="206" spans="1:10" s="1" customFormat="1" ht="45.45" customHeight="1">
      <c r="A206" s="174" t="s">
        <v>211</v>
      </c>
      <c r="B206" s="125" t="s">
        <v>214</v>
      </c>
      <c r="C206" s="122">
        <v>800</v>
      </c>
      <c r="D206" s="125" t="s">
        <v>215</v>
      </c>
      <c r="E206" s="186">
        <v>3</v>
      </c>
      <c r="F206" s="186">
        <f>E206+E206*5%</f>
        <v>3.15</v>
      </c>
      <c r="G206" s="186">
        <f>F206+F206*5%</f>
        <v>3.3075000000000001</v>
      </c>
    </row>
    <row r="207" spans="1:10" s="1" customFormat="1" ht="45.6" customHeight="1">
      <c r="A207" s="175" t="s">
        <v>216</v>
      </c>
      <c r="B207" s="122" t="s">
        <v>217</v>
      </c>
      <c r="C207" s="122"/>
      <c r="D207" s="125"/>
      <c r="E207" s="187">
        <f>E208+E210</f>
        <v>709.4</v>
      </c>
      <c r="F207" s="187">
        <f>F208+F210</f>
        <v>653.9</v>
      </c>
      <c r="G207" s="187">
        <f>G208+G210</f>
        <v>700.25</v>
      </c>
      <c r="I207" s="107" t="s">
        <v>188</v>
      </c>
      <c r="J207" s="29">
        <f>E182</f>
        <v>100</v>
      </c>
    </row>
    <row r="208" spans="1:10" s="1" customFormat="1" ht="45.6">
      <c r="A208" s="176" t="s">
        <v>24</v>
      </c>
      <c r="B208" s="122" t="s">
        <v>217</v>
      </c>
      <c r="C208" s="122">
        <v>200</v>
      </c>
      <c r="D208" s="125"/>
      <c r="E208" s="186">
        <f>E209</f>
        <v>688.4</v>
      </c>
      <c r="F208" s="186">
        <f>F209</f>
        <v>632.9</v>
      </c>
      <c r="G208" s="186">
        <f>G209</f>
        <v>678.2</v>
      </c>
      <c r="I208" s="107" t="s">
        <v>181</v>
      </c>
      <c r="J208" s="29">
        <f>E173+E180+E183</f>
        <v>3628.6000000000004</v>
      </c>
    </row>
    <row r="209" spans="1:10" s="1" customFormat="1" ht="22.8">
      <c r="A209" s="173" t="s">
        <v>92</v>
      </c>
      <c r="B209" s="122" t="s">
        <v>217</v>
      </c>
      <c r="C209" s="122">
        <v>200</v>
      </c>
      <c r="D209" s="125" t="s">
        <v>93</v>
      </c>
      <c r="E209" s="186">
        <v>688.4</v>
      </c>
      <c r="F209" s="186">
        <v>632.9</v>
      </c>
      <c r="G209" s="186">
        <v>678.2</v>
      </c>
      <c r="I209" s="107" t="s">
        <v>200</v>
      </c>
      <c r="J209" s="29">
        <f>E191+E194</f>
        <v>209.5</v>
      </c>
    </row>
    <row r="210" spans="1:10" s="1" customFormat="1" ht="23.25" customHeight="1">
      <c r="A210" s="174" t="s">
        <v>211</v>
      </c>
      <c r="B210" s="122" t="s">
        <v>217</v>
      </c>
      <c r="C210" s="122">
        <v>800</v>
      </c>
      <c r="D210" s="125"/>
      <c r="E210" s="186">
        <v>21</v>
      </c>
      <c r="F210" s="186">
        <f>F211</f>
        <v>21</v>
      </c>
      <c r="G210" s="186">
        <f>G211</f>
        <v>22.05</v>
      </c>
      <c r="I210" s="107" t="s">
        <v>212</v>
      </c>
      <c r="J210" s="29">
        <f>E204</f>
        <v>0</v>
      </c>
    </row>
    <row r="211" spans="1:10" s="1" customFormat="1" ht="45" customHeight="1">
      <c r="A211" s="177" t="s">
        <v>218</v>
      </c>
      <c r="B211" s="178" t="s">
        <v>217</v>
      </c>
      <c r="C211" s="122">
        <v>800</v>
      </c>
      <c r="D211" s="125" t="s">
        <v>93</v>
      </c>
      <c r="E211" s="213">
        <v>21</v>
      </c>
      <c r="F211" s="186">
        <v>21</v>
      </c>
      <c r="G211" s="186">
        <f>F211+F211*5%</f>
        <v>22.05</v>
      </c>
      <c r="I211" s="108" t="s">
        <v>215</v>
      </c>
      <c r="J211" s="29">
        <f>E206</f>
        <v>3</v>
      </c>
    </row>
    <row r="212" spans="1:10" s="1" customFormat="1" ht="46.2" customHeight="1">
      <c r="A212" s="127" t="s">
        <v>219</v>
      </c>
      <c r="B212" s="122" t="s">
        <v>220</v>
      </c>
      <c r="C212" s="122"/>
      <c r="D212" s="125"/>
      <c r="E212" s="191">
        <f t="shared" ref="E212:G213" si="41">E213</f>
        <v>153</v>
      </c>
      <c r="F212" s="179">
        <f t="shared" si="41"/>
        <v>153</v>
      </c>
      <c r="G212" s="179">
        <f t="shared" si="41"/>
        <v>153</v>
      </c>
      <c r="I212" s="108" t="s">
        <v>93</v>
      </c>
      <c r="J212" s="29">
        <f>E211+E209+E78</f>
        <v>722</v>
      </c>
    </row>
    <row r="213" spans="1:10" s="1" customFormat="1" ht="55.2" customHeight="1">
      <c r="A213" s="174" t="s">
        <v>179</v>
      </c>
      <c r="B213" s="122" t="s">
        <v>220</v>
      </c>
      <c r="C213" s="122">
        <v>100</v>
      </c>
      <c r="D213" s="122"/>
      <c r="E213" s="186">
        <f t="shared" si="41"/>
        <v>153</v>
      </c>
      <c r="F213" s="126">
        <f t="shared" si="41"/>
        <v>153</v>
      </c>
      <c r="G213" s="126">
        <f t="shared" si="41"/>
        <v>153</v>
      </c>
      <c r="I213" s="107" t="s">
        <v>221</v>
      </c>
      <c r="J213" s="29">
        <f>E214</f>
        <v>153</v>
      </c>
    </row>
    <row r="214" spans="1:10" s="1" customFormat="1" ht="46.2" customHeight="1">
      <c r="A214" s="177" t="s">
        <v>222</v>
      </c>
      <c r="B214" s="122" t="s">
        <v>220</v>
      </c>
      <c r="C214" s="122">
        <v>100</v>
      </c>
      <c r="D214" s="125" t="s">
        <v>221</v>
      </c>
      <c r="E214" s="186">
        <v>153</v>
      </c>
      <c r="F214" s="186">
        <v>153</v>
      </c>
      <c r="G214" s="186">
        <v>153</v>
      </c>
      <c r="I214" s="107" t="s">
        <v>117</v>
      </c>
      <c r="J214" s="29">
        <f>E217+E104</f>
        <v>31.2</v>
      </c>
    </row>
    <row r="215" spans="1:10" s="1" customFormat="1" ht="45.6">
      <c r="A215" s="136" t="s">
        <v>223</v>
      </c>
      <c r="B215" s="122" t="s">
        <v>224</v>
      </c>
      <c r="C215" s="122"/>
      <c r="D215" s="125"/>
      <c r="E215" s="191">
        <f>E216</f>
        <v>26.2</v>
      </c>
      <c r="F215" s="179">
        <f t="shared" ref="E215:G216" si="42">F216</f>
        <v>26.5</v>
      </c>
      <c r="G215" s="179">
        <f t="shared" si="42"/>
        <v>28.1</v>
      </c>
      <c r="I215" s="107" t="s">
        <v>82</v>
      </c>
      <c r="J215" s="29">
        <f>E68</f>
        <v>52</v>
      </c>
    </row>
    <row r="216" spans="1:10" s="1" customFormat="1" ht="45.6">
      <c r="A216" s="124" t="s">
        <v>24</v>
      </c>
      <c r="B216" s="122" t="s">
        <v>224</v>
      </c>
      <c r="C216" s="122">
        <v>200</v>
      </c>
      <c r="D216" s="125"/>
      <c r="E216" s="186">
        <f t="shared" si="42"/>
        <v>26.2</v>
      </c>
      <c r="F216" s="126">
        <f t="shared" si="42"/>
        <v>26.5</v>
      </c>
      <c r="G216" s="126">
        <f t="shared" si="42"/>
        <v>28.1</v>
      </c>
      <c r="I216" s="107" t="s">
        <v>26</v>
      </c>
      <c r="J216" s="29">
        <f>E154+E26+E17</f>
        <v>1780.7</v>
      </c>
    </row>
    <row r="217" spans="1:10" s="1" customFormat="1" ht="48.75" customHeight="1">
      <c r="A217" s="127" t="s">
        <v>225</v>
      </c>
      <c r="B217" s="122" t="s">
        <v>224</v>
      </c>
      <c r="C217" s="122">
        <v>200</v>
      </c>
      <c r="D217" s="125" t="s">
        <v>117</v>
      </c>
      <c r="E217" s="186">
        <v>26.2</v>
      </c>
      <c r="F217" s="186">
        <v>26.5</v>
      </c>
      <c r="G217" s="186">
        <v>28.1</v>
      </c>
      <c r="I217" s="108" t="s">
        <v>75</v>
      </c>
      <c r="J217" s="29">
        <f>E227</f>
        <v>100</v>
      </c>
    </row>
    <row r="218" spans="1:10" s="1" customFormat="1" ht="68.400000000000006" hidden="1">
      <c r="A218" s="127" t="s">
        <v>226</v>
      </c>
      <c r="B218" s="122" t="s">
        <v>227</v>
      </c>
      <c r="C218" s="122"/>
      <c r="D218" s="125"/>
      <c r="E218" s="191">
        <f>E219</f>
        <v>0</v>
      </c>
      <c r="F218" s="179">
        <f>F219</f>
        <v>0</v>
      </c>
      <c r="G218" s="179">
        <f>G219</f>
        <v>0</v>
      </c>
      <c r="I218" s="108" t="s">
        <v>168</v>
      </c>
      <c r="J218" s="29"/>
    </row>
    <row r="219" spans="1:10" s="1" customFormat="1" ht="45.6" hidden="1">
      <c r="A219" s="124" t="s">
        <v>24</v>
      </c>
      <c r="B219" s="122" t="s">
        <v>227</v>
      </c>
      <c r="C219" s="122">
        <v>200</v>
      </c>
      <c r="D219" s="125" t="s">
        <v>117</v>
      </c>
      <c r="E219" s="186"/>
      <c r="F219" s="126">
        <f>E219+E219*5%</f>
        <v>0</v>
      </c>
      <c r="G219" s="126">
        <f>F219+F219*5%</f>
        <v>0</v>
      </c>
      <c r="I219" s="108" t="s">
        <v>228</v>
      </c>
      <c r="J219" s="29"/>
    </row>
    <row r="220" spans="1:10" s="1" customFormat="1" ht="45.6" hidden="1">
      <c r="A220" s="136" t="s">
        <v>229</v>
      </c>
      <c r="B220" s="122" t="s">
        <v>227</v>
      </c>
      <c r="C220" s="122"/>
      <c r="D220" s="125"/>
      <c r="E220" s="191">
        <f t="shared" ref="E220:G221" si="43">E221</f>
        <v>0</v>
      </c>
      <c r="F220" s="179">
        <f t="shared" si="43"/>
        <v>0</v>
      </c>
      <c r="G220" s="179">
        <f t="shared" si="43"/>
        <v>0</v>
      </c>
      <c r="I220" s="108"/>
      <c r="J220" s="29"/>
    </row>
    <row r="221" spans="1:10" s="1" customFormat="1" ht="45.6" hidden="1">
      <c r="A221" s="124" t="s">
        <v>24</v>
      </c>
      <c r="B221" s="122" t="s">
        <v>227</v>
      </c>
      <c r="C221" s="122">
        <v>200</v>
      </c>
      <c r="D221" s="125"/>
      <c r="E221" s="186">
        <f t="shared" si="43"/>
        <v>0</v>
      </c>
      <c r="F221" s="126">
        <f t="shared" si="43"/>
        <v>0</v>
      </c>
      <c r="G221" s="126">
        <f t="shared" si="43"/>
        <v>0</v>
      </c>
      <c r="I221" s="107" t="s">
        <v>228</v>
      </c>
      <c r="J221" s="29"/>
    </row>
    <row r="222" spans="1:10" s="1" customFormat="1" ht="22.8" hidden="1">
      <c r="A222" s="127" t="s">
        <v>81</v>
      </c>
      <c r="B222" s="122" t="s">
        <v>227</v>
      </c>
      <c r="C222" s="122">
        <v>200</v>
      </c>
      <c r="D222" s="125" t="s">
        <v>117</v>
      </c>
      <c r="E222" s="186"/>
      <c r="F222" s="126">
        <f>E222+E222*5%</f>
        <v>0</v>
      </c>
      <c r="G222" s="126">
        <f>F222+F222*5%</f>
        <v>0</v>
      </c>
      <c r="I222" s="107" t="s">
        <v>64</v>
      </c>
      <c r="J222" s="29"/>
    </row>
    <row r="223" spans="1:10" s="1" customFormat="1" ht="68.400000000000006" hidden="1">
      <c r="A223" s="201" t="s">
        <v>226</v>
      </c>
      <c r="B223" s="202" t="s">
        <v>227</v>
      </c>
      <c r="C223" s="202" t="s">
        <v>195</v>
      </c>
      <c r="D223" s="202"/>
      <c r="E223" s="186"/>
      <c r="F223" s="126">
        <v>0</v>
      </c>
      <c r="G223" s="126">
        <v>0</v>
      </c>
      <c r="I223" s="107"/>
      <c r="J223" s="29"/>
    </row>
    <row r="224" spans="1:10" s="1" customFormat="1" ht="45.6" hidden="1">
      <c r="A224" s="201" t="s">
        <v>24</v>
      </c>
      <c r="B224" s="202" t="s">
        <v>227</v>
      </c>
      <c r="C224" s="202" t="s">
        <v>195</v>
      </c>
      <c r="D224" s="202" t="s">
        <v>117</v>
      </c>
      <c r="E224" s="186"/>
      <c r="F224" s="126">
        <v>0</v>
      </c>
      <c r="G224" s="126">
        <v>0</v>
      </c>
      <c r="I224" s="107"/>
      <c r="J224" s="29"/>
    </row>
    <row r="225" spans="1:10" s="1" customFormat="1" ht="45.6">
      <c r="A225" s="127" t="s">
        <v>230</v>
      </c>
      <c r="B225" s="122" t="s">
        <v>231</v>
      </c>
      <c r="C225" s="122"/>
      <c r="D225" s="125"/>
      <c r="E225" s="191">
        <f t="shared" ref="E225:G226" si="44">E226</f>
        <v>100</v>
      </c>
      <c r="F225" s="179">
        <f t="shared" si="44"/>
        <v>40</v>
      </c>
      <c r="G225" s="179">
        <f t="shared" si="44"/>
        <v>40</v>
      </c>
      <c r="I225" s="108" t="s">
        <v>168</v>
      </c>
      <c r="J225" s="29">
        <f>E230+E167+E164+E159</f>
        <v>780</v>
      </c>
    </row>
    <row r="226" spans="1:10" s="1" customFormat="1" ht="45.6">
      <c r="A226" s="124" t="s">
        <v>24</v>
      </c>
      <c r="B226" s="122" t="s">
        <v>231</v>
      </c>
      <c r="C226" s="122">
        <v>200</v>
      </c>
      <c r="D226" s="125"/>
      <c r="E226" s="186">
        <f t="shared" si="44"/>
        <v>100</v>
      </c>
      <c r="F226" s="126">
        <f t="shared" si="44"/>
        <v>40</v>
      </c>
      <c r="G226" s="126">
        <f t="shared" si="44"/>
        <v>40</v>
      </c>
      <c r="I226" s="108" t="s">
        <v>228</v>
      </c>
      <c r="J226" s="29">
        <f>E236+E233</f>
        <v>2687.2</v>
      </c>
    </row>
    <row r="227" spans="1:10" s="1" customFormat="1" ht="22.8">
      <c r="A227" s="127" t="s">
        <v>232</v>
      </c>
      <c r="B227" s="122" t="s">
        <v>231</v>
      </c>
      <c r="C227" s="122">
        <v>200</v>
      </c>
      <c r="D227" s="125" t="s">
        <v>75</v>
      </c>
      <c r="E227" s="186">
        <v>100</v>
      </c>
      <c r="F227" s="186">
        <v>40</v>
      </c>
      <c r="G227" s="186">
        <v>40</v>
      </c>
      <c r="I227" s="107" t="s">
        <v>64</v>
      </c>
      <c r="J227" s="29">
        <f>E245+E243+E90+E83+E34+E150</f>
        <v>2239.8000000000002</v>
      </c>
    </row>
    <row r="228" spans="1:10" s="1" customFormat="1" ht="45.6">
      <c r="A228" s="136" t="s">
        <v>233</v>
      </c>
      <c r="B228" s="122" t="s">
        <v>234</v>
      </c>
      <c r="C228" s="122"/>
      <c r="D228" s="125"/>
      <c r="E228" s="191">
        <f t="shared" ref="E228:G229" si="45">E229</f>
        <v>340</v>
      </c>
      <c r="F228" s="191">
        <f t="shared" si="45"/>
        <v>100</v>
      </c>
      <c r="G228" s="191">
        <f t="shared" si="45"/>
        <v>200</v>
      </c>
      <c r="I228" s="107" t="s">
        <v>125</v>
      </c>
      <c r="J228" s="29">
        <f>E118+E109</f>
        <v>1657.3000000000002</v>
      </c>
    </row>
    <row r="229" spans="1:10" s="1" customFormat="1" ht="45.6">
      <c r="A229" s="124" t="s">
        <v>24</v>
      </c>
      <c r="B229" s="122" t="s">
        <v>234</v>
      </c>
      <c r="C229" s="122">
        <v>200</v>
      </c>
      <c r="D229" s="125"/>
      <c r="E229" s="186">
        <f t="shared" si="45"/>
        <v>340</v>
      </c>
      <c r="F229" s="186">
        <f t="shared" si="45"/>
        <v>100</v>
      </c>
      <c r="G229" s="186">
        <f t="shared" si="45"/>
        <v>200</v>
      </c>
      <c r="I229" s="107" t="s">
        <v>235</v>
      </c>
      <c r="J229" s="29">
        <f>E256</f>
        <v>610</v>
      </c>
    </row>
    <row r="230" spans="1:10" s="1" customFormat="1" ht="22.8">
      <c r="A230" s="127" t="s">
        <v>167</v>
      </c>
      <c r="B230" s="122" t="s">
        <v>234</v>
      </c>
      <c r="C230" s="122">
        <v>200</v>
      </c>
      <c r="D230" s="125" t="s">
        <v>168</v>
      </c>
      <c r="E230" s="186">
        <v>340</v>
      </c>
      <c r="F230" s="186">
        <v>100</v>
      </c>
      <c r="G230" s="186">
        <v>200</v>
      </c>
      <c r="I230" s="107" t="s">
        <v>236</v>
      </c>
      <c r="J230" s="29">
        <f>E260</f>
        <v>570</v>
      </c>
    </row>
    <row r="231" spans="1:10" s="1" customFormat="1" ht="22.8">
      <c r="A231" s="127" t="s">
        <v>237</v>
      </c>
      <c r="B231" s="122" t="s">
        <v>238</v>
      </c>
      <c r="C231" s="122"/>
      <c r="D231" s="125"/>
      <c r="E231" s="191">
        <f t="shared" ref="E231:G232" si="46">E232</f>
        <v>2687.2</v>
      </c>
      <c r="F231" s="179">
        <f t="shared" si="46"/>
        <v>100</v>
      </c>
      <c r="G231" s="179">
        <f t="shared" si="46"/>
        <v>100</v>
      </c>
      <c r="I231" s="108"/>
      <c r="J231" s="29"/>
    </row>
    <row r="232" spans="1:10" s="1" customFormat="1" ht="45.6">
      <c r="A232" s="124" t="s">
        <v>24</v>
      </c>
      <c r="B232" s="122" t="s">
        <v>238</v>
      </c>
      <c r="C232" s="122">
        <v>200</v>
      </c>
      <c r="D232" s="125"/>
      <c r="E232" s="186">
        <f t="shared" si="46"/>
        <v>2687.2</v>
      </c>
      <c r="F232" s="126">
        <f t="shared" si="46"/>
        <v>100</v>
      </c>
      <c r="G232" s="126">
        <f t="shared" si="46"/>
        <v>100</v>
      </c>
      <c r="I232" s="108"/>
      <c r="J232" s="31">
        <f>SUM(J207:J230)</f>
        <v>15324.3</v>
      </c>
    </row>
    <row r="233" spans="1:10" s="1" customFormat="1" ht="19.2" customHeight="1">
      <c r="A233" s="127" t="s">
        <v>167</v>
      </c>
      <c r="B233" s="122" t="s">
        <v>238</v>
      </c>
      <c r="C233" s="122">
        <v>200</v>
      </c>
      <c r="D233" s="125" t="s">
        <v>228</v>
      </c>
      <c r="E233" s="186">
        <v>2687.2</v>
      </c>
      <c r="F233" s="186">
        <v>100</v>
      </c>
      <c r="G233" s="186">
        <v>100</v>
      </c>
      <c r="I233" s="107"/>
    </row>
    <row r="234" spans="1:10" s="1" customFormat="1" ht="0.6" hidden="1" customHeight="1">
      <c r="A234" s="127" t="s">
        <v>237</v>
      </c>
      <c r="B234" s="122" t="s">
        <v>239</v>
      </c>
      <c r="C234" s="122"/>
      <c r="D234" s="125"/>
      <c r="E234" s="191">
        <f t="shared" ref="E234:G235" si="47">E235</f>
        <v>0</v>
      </c>
      <c r="F234" s="179">
        <f t="shared" si="47"/>
        <v>0</v>
      </c>
      <c r="G234" s="179">
        <f t="shared" si="47"/>
        <v>0</v>
      </c>
      <c r="I234" s="107"/>
    </row>
    <row r="235" spans="1:10" s="1" customFormat="1" ht="60" hidden="1" customHeight="1">
      <c r="A235" s="124" t="s">
        <v>24</v>
      </c>
      <c r="B235" s="122" t="s">
        <v>239</v>
      </c>
      <c r="C235" s="122">
        <v>200</v>
      </c>
      <c r="D235" s="125"/>
      <c r="E235" s="186">
        <f t="shared" si="47"/>
        <v>0</v>
      </c>
      <c r="F235" s="126">
        <f t="shared" si="47"/>
        <v>0</v>
      </c>
      <c r="G235" s="126">
        <f t="shared" si="47"/>
        <v>0</v>
      </c>
    </row>
    <row r="236" spans="1:10" s="1" customFormat="1" ht="55.8" hidden="1" customHeight="1">
      <c r="A236" s="127" t="s">
        <v>167</v>
      </c>
      <c r="B236" s="122" t="s">
        <v>239</v>
      </c>
      <c r="C236" s="122">
        <v>200</v>
      </c>
      <c r="D236" s="125" t="s">
        <v>228</v>
      </c>
      <c r="E236" s="186"/>
      <c r="F236" s="126"/>
      <c r="G236" s="126"/>
    </row>
    <row r="237" spans="1:10" s="1" customFormat="1" ht="49.8" hidden="1" customHeight="1">
      <c r="A237" s="118" t="s">
        <v>261</v>
      </c>
      <c r="B237" s="122" t="s">
        <v>260</v>
      </c>
      <c r="C237" s="122">
        <v>200</v>
      </c>
      <c r="D237" s="125"/>
      <c r="E237" s="191">
        <f>E238</f>
        <v>0</v>
      </c>
      <c r="F237" s="179">
        <f>F238</f>
        <v>0</v>
      </c>
      <c r="G237" s="179">
        <f>G238</f>
        <v>0</v>
      </c>
    </row>
    <row r="238" spans="1:10" s="1" customFormat="1" ht="12" hidden="1" customHeight="1">
      <c r="A238" s="124" t="s">
        <v>24</v>
      </c>
      <c r="B238" s="122" t="s">
        <v>260</v>
      </c>
      <c r="C238" s="122">
        <v>200</v>
      </c>
      <c r="D238" s="125" t="s">
        <v>228</v>
      </c>
      <c r="E238" s="186"/>
      <c r="F238" s="126"/>
      <c r="G238" s="126">
        <f>F238+F238*5%</f>
        <v>0</v>
      </c>
    </row>
    <row r="239" spans="1:10" s="1" customFormat="1" ht="66" customHeight="1">
      <c r="A239" s="124" t="s">
        <v>262</v>
      </c>
      <c r="B239" s="122" t="s">
        <v>283</v>
      </c>
      <c r="C239" s="122"/>
      <c r="D239" s="125"/>
      <c r="E239" s="186">
        <v>3160.3</v>
      </c>
      <c r="F239" s="126">
        <v>0</v>
      </c>
      <c r="G239" s="126">
        <v>0</v>
      </c>
    </row>
    <row r="240" spans="1:10" s="1" customFormat="1" ht="55.2" customHeight="1">
      <c r="A240" s="124" t="s">
        <v>24</v>
      </c>
      <c r="B240" s="122" t="s">
        <v>283</v>
      </c>
      <c r="C240" s="122">
        <v>200</v>
      </c>
      <c r="D240" s="125" t="s">
        <v>228</v>
      </c>
      <c r="E240" s="186">
        <v>3160.3</v>
      </c>
      <c r="F240" s="126">
        <v>0</v>
      </c>
      <c r="G240" s="126">
        <v>0</v>
      </c>
    </row>
    <row r="241" spans="1:7" s="1" customFormat="1" ht="45.6">
      <c r="A241" s="127" t="s">
        <v>241</v>
      </c>
      <c r="B241" s="122" t="s">
        <v>242</v>
      </c>
      <c r="C241" s="122"/>
      <c r="D241" s="125"/>
      <c r="E241" s="191">
        <f>E242</f>
        <v>900.5</v>
      </c>
      <c r="F241" s="179">
        <f>F242</f>
        <v>390</v>
      </c>
      <c r="G241" s="179">
        <f t="shared" ref="G241" si="48">G242</f>
        <v>402.3</v>
      </c>
    </row>
    <row r="242" spans="1:7" s="1" customFormat="1" ht="45.6">
      <c r="A242" s="124" t="s">
        <v>24</v>
      </c>
      <c r="B242" s="122" t="s">
        <v>242</v>
      </c>
      <c r="C242" s="122">
        <v>200</v>
      </c>
      <c r="D242" s="122"/>
      <c r="E242" s="186">
        <f>E243+E244</f>
        <v>900.5</v>
      </c>
      <c r="F242" s="126">
        <f>F243+F244</f>
        <v>390</v>
      </c>
      <c r="G242" s="126">
        <f>G243+G244</f>
        <v>402.3</v>
      </c>
    </row>
    <row r="243" spans="1:7" s="1" customFormat="1" ht="22.8">
      <c r="A243" s="129" t="s">
        <v>40</v>
      </c>
      <c r="B243" s="122" t="s">
        <v>242</v>
      </c>
      <c r="C243" s="122">
        <v>200</v>
      </c>
      <c r="D243" s="125" t="s">
        <v>64</v>
      </c>
      <c r="E243" s="186">
        <v>890.5</v>
      </c>
      <c r="F243" s="186">
        <v>380</v>
      </c>
      <c r="G243" s="186">
        <v>392.3</v>
      </c>
    </row>
    <row r="244" spans="1:7" s="1" customFormat="1" ht="22.8">
      <c r="A244" s="130" t="s">
        <v>211</v>
      </c>
      <c r="B244" s="122" t="s">
        <v>242</v>
      </c>
      <c r="C244" s="122">
        <v>800</v>
      </c>
      <c r="D244" s="125"/>
      <c r="E244" s="191">
        <f>E245</f>
        <v>10</v>
      </c>
      <c r="F244" s="191">
        <f>F245</f>
        <v>10</v>
      </c>
      <c r="G244" s="191">
        <f>G245</f>
        <v>10</v>
      </c>
    </row>
    <row r="245" spans="1:7" s="1" customFormat="1" ht="22.8">
      <c r="A245" s="129" t="s">
        <v>40</v>
      </c>
      <c r="B245" s="122" t="s">
        <v>242</v>
      </c>
      <c r="C245" s="122">
        <v>800</v>
      </c>
      <c r="D245" s="125" t="s">
        <v>64</v>
      </c>
      <c r="E245" s="186">
        <v>10</v>
      </c>
      <c r="F245" s="186">
        <v>10</v>
      </c>
      <c r="G245" s="186">
        <v>10</v>
      </c>
    </row>
    <row r="246" spans="1:7" s="1" customFormat="1" ht="0.75" customHeight="1">
      <c r="A246" s="129"/>
      <c r="B246" s="122"/>
      <c r="C246" s="122"/>
      <c r="D246" s="125"/>
      <c r="E246" s="191">
        <f t="shared" ref="E246:G247" si="49">E247</f>
        <v>0</v>
      </c>
      <c r="F246" s="191">
        <f t="shared" si="49"/>
        <v>0</v>
      </c>
      <c r="G246" s="191">
        <f t="shared" si="49"/>
        <v>0</v>
      </c>
    </row>
    <row r="247" spans="1:7" s="1" customFormat="1" ht="22.8" hidden="1">
      <c r="A247" s="124"/>
      <c r="B247" s="122"/>
      <c r="C247" s="122"/>
      <c r="D247" s="125"/>
      <c r="E247" s="186">
        <f t="shared" si="49"/>
        <v>0</v>
      </c>
      <c r="F247" s="186">
        <f t="shared" si="49"/>
        <v>0</v>
      </c>
      <c r="G247" s="186">
        <f t="shared" si="49"/>
        <v>0</v>
      </c>
    </row>
    <row r="248" spans="1:7" s="1" customFormat="1" ht="18" hidden="1" customHeight="1">
      <c r="A248" s="129"/>
      <c r="B248" s="122"/>
      <c r="C248" s="122"/>
      <c r="D248" s="125"/>
      <c r="E248" s="186"/>
      <c r="F248" s="186">
        <f>E248+E248*5%</f>
        <v>0</v>
      </c>
      <c r="G248" s="186">
        <f>F248+F248*5%</f>
        <v>0</v>
      </c>
    </row>
    <row r="249" spans="1:7" s="1" customFormat="1" ht="114" hidden="1">
      <c r="A249" s="127" t="s">
        <v>27</v>
      </c>
      <c r="B249" s="122" t="s">
        <v>243</v>
      </c>
      <c r="C249" s="122"/>
      <c r="D249" s="125"/>
      <c r="E249" s="191">
        <f t="shared" ref="E249:G250" si="50">E250</f>
        <v>0</v>
      </c>
      <c r="F249" s="191">
        <f t="shared" si="50"/>
        <v>0</v>
      </c>
      <c r="G249" s="191">
        <f t="shared" si="50"/>
        <v>0</v>
      </c>
    </row>
    <row r="250" spans="1:7" s="1" customFormat="1" ht="68.400000000000006" hidden="1">
      <c r="A250" s="129" t="s">
        <v>244</v>
      </c>
      <c r="B250" s="122" t="s">
        <v>243</v>
      </c>
      <c r="C250" s="122">
        <v>200</v>
      </c>
      <c r="D250" s="125"/>
      <c r="E250" s="186">
        <f t="shared" si="50"/>
        <v>0</v>
      </c>
      <c r="F250" s="186">
        <f t="shared" si="50"/>
        <v>0</v>
      </c>
      <c r="G250" s="186">
        <f t="shared" si="50"/>
        <v>0</v>
      </c>
    </row>
    <row r="251" spans="1:7" s="1" customFormat="1" ht="22.8" hidden="1">
      <c r="A251" s="129" t="s">
        <v>40</v>
      </c>
      <c r="B251" s="122" t="s">
        <v>243</v>
      </c>
      <c r="C251" s="122">
        <v>200</v>
      </c>
      <c r="D251" s="125" t="s">
        <v>64</v>
      </c>
      <c r="E251" s="186"/>
      <c r="F251" s="186">
        <f>E251+E251*5%</f>
        <v>0</v>
      </c>
      <c r="G251" s="186">
        <f>F251+F251*5%</f>
        <v>0</v>
      </c>
    </row>
    <row r="252" spans="1:7" s="1" customFormat="1" ht="114" hidden="1">
      <c r="A252" s="127" t="s">
        <v>27</v>
      </c>
      <c r="B252" s="122" t="s">
        <v>243</v>
      </c>
      <c r="C252" s="122">
        <v>200</v>
      </c>
      <c r="D252" s="125"/>
      <c r="E252" s="191">
        <f>E253</f>
        <v>0</v>
      </c>
      <c r="F252" s="191">
        <f>F253</f>
        <v>0</v>
      </c>
      <c r="G252" s="191">
        <f>G253</f>
        <v>0</v>
      </c>
    </row>
    <row r="253" spans="1:7" s="1" customFormat="1" ht="68.400000000000006" hidden="1">
      <c r="A253" s="129" t="s">
        <v>244</v>
      </c>
      <c r="B253" s="122" t="s">
        <v>245</v>
      </c>
      <c r="C253" s="122">
        <v>200</v>
      </c>
      <c r="D253" s="125" t="s">
        <v>64</v>
      </c>
      <c r="E253" s="186"/>
      <c r="F253" s="186">
        <f>E253+E253*5%</f>
        <v>0</v>
      </c>
      <c r="G253" s="186">
        <f>F253+F253*5%</f>
        <v>0</v>
      </c>
    </row>
    <row r="254" spans="1:7" s="1" customFormat="1" ht="22.8">
      <c r="A254" s="129" t="s">
        <v>246</v>
      </c>
      <c r="B254" s="122" t="s">
        <v>247</v>
      </c>
      <c r="C254" s="122"/>
      <c r="D254" s="125"/>
      <c r="E254" s="191">
        <f t="shared" ref="E254:F255" si="51">E255</f>
        <v>610</v>
      </c>
      <c r="F254" s="191">
        <f t="shared" si="51"/>
        <v>630</v>
      </c>
      <c r="G254" s="191">
        <f>G255</f>
        <v>359.3</v>
      </c>
    </row>
    <row r="255" spans="1:7" s="1" customFormat="1" ht="45.6">
      <c r="A255" s="130" t="s">
        <v>248</v>
      </c>
      <c r="B255" s="122" t="s">
        <v>247</v>
      </c>
      <c r="C255" s="122">
        <v>300</v>
      </c>
      <c r="D255" s="122"/>
      <c r="E255" s="186">
        <f t="shared" si="51"/>
        <v>610</v>
      </c>
      <c r="F255" s="186">
        <f t="shared" si="51"/>
        <v>630</v>
      </c>
      <c r="G255" s="186">
        <f>G256</f>
        <v>359.3</v>
      </c>
    </row>
    <row r="256" spans="1:7" s="1" customFormat="1" ht="22.8">
      <c r="A256" s="127" t="s">
        <v>249</v>
      </c>
      <c r="B256" s="122" t="s">
        <v>247</v>
      </c>
      <c r="C256" s="122">
        <v>300</v>
      </c>
      <c r="D256" s="122">
        <v>1001</v>
      </c>
      <c r="E256" s="186">
        <v>610</v>
      </c>
      <c r="F256" s="186">
        <v>630</v>
      </c>
      <c r="G256" s="186">
        <v>359.3</v>
      </c>
    </row>
    <row r="257" spans="1:9" s="1" customFormat="1" ht="0.6" customHeight="1">
      <c r="A257" s="181"/>
      <c r="B257" s="180"/>
      <c r="C257" s="180"/>
      <c r="D257" s="180"/>
      <c r="E257" s="186"/>
      <c r="F257" s="126"/>
      <c r="G257" s="126"/>
    </row>
    <row r="258" spans="1:9" s="1" customFormat="1" ht="68.400000000000006">
      <c r="A258" s="181" t="s">
        <v>121</v>
      </c>
      <c r="B258" s="180" t="s">
        <v>250</v>
      </c>
      <c r="C258" s="180"/>
      <c r="D258" s="180"/>
      <c r="E258" s="191">
        <f t="shared" ref="E258:G259" si="52">E259</f>
        <v>570</v>
      </c>
      <c r="F258" s="179">
        <f t="shared" si="52"/>
        <v>961.2</v>
      </c>
      <c r="G258" s="179">
        <f t="shared" si="52"/>
        <v>912.8</v>
      </c>
    </row>
    <row r="259" spans="1:9" s="1" customFormat="1" ht="68.400000000000006">
      <c r="A259" s="182" t="s">
        <v>123</v>
      </c>
      <c r="B259" s="180" t="s">
        <v>250</v>
      </c>
      <c r="C259" s="180">
        <v>600</v>
      </c>
      <c r="D259" s="180"/>
      <c r="E259" s="186">
        <f t="shared" si="52"/>
        <v>570</v>
      </c>
      <c r="F259" s="126">
        <f t="shared" si="52"/>
        <v>961.2</v>
      </c>
      <c r="G259" s="126">
        <f t="shared" si="52"/>
        <v>912.8</v>
      </c>
    </row>
    <row r="260" spans="1:9" s="1" customFormat="1" ht="22.8">
      <c r="A260" s="181" t="s">
        <v>251</v>
      </c>
      <c r="B260" s="180" t="s">
        <v>250</v>
      </c>
      <c r="C260" s="180">
        <v>600</v>
      </c>
      <c r="D260" s="180">
        <v>1101</v>
      </c>
      <c r="E260" s="186">
        <v>570</v>
      </c>
      <c r="F260" s="186">
        <v>961.2</v>
      </c>
      <c r="G260" s="186">
        <v>912.8</v>
      </c>
    </row>
    <row r="261" spans="1:9" s="1" customFormat="1" ht="67.2" customHeight="1">
      <c r="A261" s="188" t="s">
        <v>258</v>
      </c>
      <c r="B261" s="190" t="s">
        <v>287</v>
      </c>
      <c r="C261" s="180">
        <v>600</v>
      </c>
      <c r="D261" s="180"/>
      <c r="E261" s="186">
        <v>1800</v>
      </c>
      <c r="F261" s="126"/>
      <c r="G261" s="126"/>
    </row>
    <row r="262" spans="1:9" s="1" customFormat="1" ht="94.8" customHeight="1">
      <c r="A262" s="189" t="s">
        <v>259</v>
      </c>
      <c r="B262" s="190" t="s">
        <v>287</v>
      </c>
      <c r="C262" s="180">
        <v>600</v>
      </c>
      <c r="D262" s="180"/>
      <c r="E262" s="186">
        <v>1800</v>
      </c>
      <c r="F262" s="126"/>
      <c r="G262" s="126"/>
    </row>
    <row r="263" spans="1:9" s="1" customFormat="1" ht="27" customHeight="1">
      <c r="A263" s="181" t="s">
        <v>251</v>
      </c>
      <c r="B263" s="190" t="s">
        <v>287</v>
      </c>
      <c r="C263" s="180">
        <v>600</v>
      </c>
      <c r="D263" s="180">
        <v>1101</v>
      </c>
      <c r="E263" s="128">
        <v>1800</v>
      </c>
      <c r="F263" s="126"/>
      <c r="G263" s="126"/>
    </row>
    <row r="264" spans="1:9" s="1" customFormat="1" ht="22.8">
      <c r="A264" s="181" t="s">
        <v>255</v>
      </c>
      <c r="B264" s="180"/>
      <c r="C264" s="180"/>
      <c r="D264" s="180"/>
      <c r="E264" s="128"/>
      <c r="F264" s="186">
        <v>295.8</v>
      </c>
      <c r="G264" s="186">
        <v>611.20000000000005</v>
      </c>
    </row>
    <row r="265" spans="1:9" s="1" customFormat="1" ht="22.8">
      <c r="A265" s="183" t="s">
        <v>252</v>
      </c>
      <c r="B265" s="184"/>
      <c r="C265" s="184"/>
      <c r="D265" s="184"/>
      <c r="E265" s="185">
        <f>E13+E30+E64+E54+E79+E86+E100+E105+E146+E155+E168+E200+E74</f>
        <v>32671.599999999999</v>
      </c>
      <c r="F265" s="185">
        <f>F13+F30+F54+F64+F79+F86+F100+F105+F146+F155+F168+F200+F74+F233+F264</f>
        <v>15540.55</v>
      </c>
      <c r="G265" s="185">
        <f>G13+G30+G54+G64+G79+G86+G100+G105+G146+G155+G168+G200+G74+G156+G164+G233+G264</f>
        <v>15220.552499999998</v>
      </c>
      <c r="H265" s="32"/>
      <c r="I265" s="32"/>
    </row>
  </sheetData>
  <autoFilter ref="A12:E265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2" firstPageNumber="0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55"/>
  <sheetViews>
    <sheetView view="pageBreakPreview" topLeftCell="A203" zoomScale="60" zoomScaleNormal="75" workbookViewId="0">
      <selection activeCell="J223" sqref="J223"/>
    </sheetView>
  </sheetViews>
  <sheetFormatPr defaultRowHeight="18"/>
  <cols>
    <col min="1" max="1" width="80.5546875" style="1" customWidth="1"/>
    <col min="2" max="2" width="19.6640625" style="2" customWidth="1"/>
    <col min="3" max="3" width="8.5546875" style="2" customWidth="1"/>
    <col min="4" max="4" width="27.109375" style="2" customWidth="1"/>
    <col min="5" max="5" width="37.44140625" style="3" customWidth="1"/>
    <col min="6" max="6" width="38.88671875" style="1" customWidth="1"/>
    <col min="7" max="7" width="38.6640625" style="1" customWidth="1"/>
    <col min="8" max="9" width="9.109375" style="1" customWidth="1"/>
    <col min="10" max="10" width="28.6640625" style="1" customWidth="1"/>
    <col min="11" max="1021" width="9.109375" style="1" customWidth="1"/>
    <col min="1022" max="1025" width="9.109375" customWidth="1"/>
  </cols>
  <sheetData>
    <row r="1" spans="1:7">
      <c r="E1" s="4" t="s">
        <v>0</v>
      </c>
    </row>
    <row r="2" spans="1:7">
      <c r="A2" s="5"/>
      <c r="E2" s="4" t="s">
        <v>1</v>
      </c>
    </row>
    <row r="3" spans="1:7">
      <c r="A3" s="5"/>
      <c r="E3" s="4" t="s">
        <v>2</v>
      </c>
    </row>
    <row r="4" spans="1:7">
      <c r="A4" s="5"/>
      <c r="E4" s="4" t="s">
        <v>3</v>
      </c>
    </row>
    <row r="5" spans="1:7">
      <c r="A5" s="5" t="s">
        <v>4</v>
      </c>
      <c r="E5" s="4" t="s">
        <v>5</v>
      </c>
    </row>
    <row r="6" spans="1:7">
      <c r="A6" s="5"/>
      <c r="C6" s="6"/>
      <c r="E6" s="6"/>
    </row>
    <row r="7" spans="1:7" ht="95.1" customHeight="1">
      <c r="A7" s="233" t="s">
        <v>6</v>
      </c>
      <c r="B7" s="233"/>
      <c r="C7" s="233"/>
      <c r="D7" s="233"/>
      <c r="E7" s="233"/>
    </row>
    <row r="8" spans="1:7">
      <c r="A8" s="234" t="s">
        <v>7</v>
      </c>
      <c r="B8" s="234"/>
      <c r="C8" s="234"/>
      <c r="D8" s="234"/>
      <c r="E8" s="234"/>
    </row>
    <row r="9" spans="1:7">
      <c r="A9" s="5"/>
      <c r="E9" s="7"/>
    </row>
    <row r="10" spans="1:7" ht="54.75" customHeight="1">
      <c r="A10" s="235" t="s">
        <v>8</v>
      </c>
      <c r="B10" s="236" t="s">
        <v>9</v>
      </c>
      <c r="C10" s="236" t="s">
        <v>10</v>
      </c>
      <c r="D10" s="235" t="s">
        <v>11</v>
      </c>
      <c r="E10" s="88" t="s">
        <v>12</v>
      </c>
      <c r="F10" s="88" t="s">
        <v>12</v>
      </c>
      <c r="G10" s="88" t="s">
        <v>12</v>
      </c>
    </row>
    <row r="11" spans="1:7">
      <c r="A11" s="235"/>
      <c r="B11" s="236"/>
      <c r="C11" s="236"/>
      <c r="D11" s="235"/>
      <c r="E11" s="89">
        <v>2020</v>
      </c>
      <c r="F11" s="89">
        <v>2021</v>
      </c>
      <c r="G11" s="89">
        <v>2022</v>
      </c>
    </row>
    <row r="12" spans="1:7">
      <c r="A12" s="71" t="s">
        <v>13</v>
      </c>
      <c r="B12" s="71" t="s">
        <v>14</v>
      </c>
      <c r="C12" s="71" t="s">
        <v>15</v>
      </c>
      <c r="D12" s="71" t="s">
        <v>16</v>
      </c>
      <c r="E12" s="90" t="s">
        <v>17</v>
      </c>
      <c r="F12" s="90">
        <v>6</v>
      </c>
      <c r="G12" s="90">
        <v>7</v>
      </c>
    </row>
    <row r="13" spans="1:7" ht="87">
      <c r="A13" s="40" t="s">
        <v>18</v>
      </c>
      <c r="B13" s="91" t="s">
        <v>19</v>
      </c>
      <c r="C13" s="92"/>
      <c r="D13" s="93"/>
      <c r="E13" s="94">
        <f>E14</f>
        <v>250</v>
      </c>
      <c r="F13" s="94">
        <f>F14</f>
        <v>262.5</v>
      </c>
      <c r="G13" s="94">
        <f>G14</f>
        <v>0</v>
      </c>
    </row>
    <row r="14" spans="1:7" ht="54">
      <c r="A14" s="45" t="s">
        <v>20</v>
      </c>
      <c r="B14" s="95" t="s">
        <v>21</v>
      </c>
      <c r="C14" s="62"/>
      <c r="D14" s="62"/>
      <c r="E14" s="96">
        <f>E15+E18+E21+E24+E27</f>
        <v>250</v>
      </c>
      <c r="F14" s="96">
        <f>F15+F18+F21+F24+F27</f>
        <v>262.5</v>
      </c>
      <c r="G14" s="96">
        <f>G15+G18+G21+G24+G27</f>
        <v>0</v>
      </c>
    </row>
    <row r="15" spans="1:7" ht="71.25" customHeight="1">
      <c r="A15" s="97" t="s">
        <v>22</v>
      </c>
      <c r="B15" s="95" t="s">
        <v>23</v>
      </c>
      <c r="C15" s="37"/>
      <c r="D15" s="37"/>
      <c r="E15" s="66">
        <f t="shared" ref="E15:G16" si="0">E16</f>
        <v>200</v>
      </c>
      <c r="F15" s="66">
        <f t="shared" si="0"/>
        <v>210</v>
      </c>
      <c r="G15" s="66">
        <f t="shared" si="0"/>
        <v>0</v>
      </c>
    </row>
    <row r="16" spans="1:7" ht="36">
      <c r="A16" s="11" t="s">
        <v>24</v>
      </c>
      <c r="B16" s="95" t="s">
        <v>23</v>
      </c>
      <c r="C16" s="37">
        <v>200</v>
      </c>
      <c r="D16" s="44"/>
      <c r="E16" s="39">
        <f t="shared" si="0"/>
        <v>200</v>
      </c>
      <c r="F16" s="39">
        <f t="shared" si="0"/>
        <v>210</v>
      </c>
      <c r="G16" s="39">
        <f t="shared" si="0"/>
        <v>0</v>
      </c>
    </row>
    <row r="17" spans="1:7">
      <c r="A17" s="36" t="s">
        <v>25</v>
      </c>
      <c r="B17" s="95" t="s">
        <v>23</v>
      </c>
      <c r="C17" s="37">
        <v>200</v>
      </c>
      <c r="D17" s="44" t="s">
        <v>26</v>
      </c>
      <c r="E17" s="38">
        <v>200</v>
      </c>
      <c r="F17" s="39">
        <f>E17+E17*5%</f>
        <v>210</v>
      </c>
      <c r="G17" s="39"/>
    </row>
    <row r="18" spans="1:7" ht="3" hidden="1" customHeight="1">
      <c r="A18" s="36" t="s">
        <v>27</v>
      </c>
      <c r="B18" s="95" t="s">
        <v>28</v>
      </c>
      <c r="C18" s="37"/>
      <c r="D18" s="44"/>
      <c r="E18" s="66">
        <f t="shared" ref="E18:G19" si="1">E19</f>
        <v>0</v>
      </c>
      <c r="F18" s="66">
        <f t="shared" si="1"/>
        <v>0</v>
      </c>
      <c r="G18" s="66">
        <f t="shared" si="1"/>
        <v>0</v>
      </c>
    </row>
    <row r="19" spans="1:7" ht="36" hidden="1">
      <c r="A19" s="16" t="s">
        <v>24</v>
      </c>
      <c r="B19" s="95" t="s">
        <v>28</v>
      </c>
      <c r="C19" s="37">
        <v>200</v>
      </c>
      <c r="D19" s="44"/>
      <c r="E19" s="39">
        <f t="shared" si="1"/>
        <v>0</v>
      </c>
      <c r="F19" s="39">
        <f t="shared" si="1"/>
        <v>0</v>
      </c>
      <c r="G19" s="39">
        <f t="shared" si="1"/>
        <v>0</v>
      </c>
    </row>
    <row r="20" spans="1:7" hidden="1">
      <c r="A20" s="36" t="s">
        <v>25</v>
      </c>
      <c r="B20" s="95" t="s">
        <v>28</v>
      </c>
      <c r="C20" s="37">
        <v>200</v>
      </c>
      <c r="D20" s="44" t="s">
        <v>26</v>
      </c>
      <c r="E20" s="38"/>
      <c r="F20" s="39">
        <f>E20+E20*5%</f>
        <v>0</v>
      </c>
      <c r="G20" s="39">
        <f>F20+F20*5%</f>
        <v>0</v>
      </c>
    </row>
    <row r="21" spans="1:7" ht="54" hidden="1">
      <c r="A21" s="36" t="s">
        <v>29</v>
      </c>
      <c r="B21" s="95" t="s">
        <v>28</v>
      </c>
      <c r="C21" s="37"/>
      <c r="D21" s="44"/>
      <c r="E21" s="66">
        <f t="shared" ref="E21:G22" si="2">E22</f>
        <v>0</v>
      </c>
      <c r="F21" s="66">
        <f t="shared" si="2"/>
        <v>0</v>
      </c>
      <c r="G21" s="66">
        <f t="shared" si="2"/>
        <v>0</v>
      </c>
    </row>
    <row r="22" spans="1:7" ht="36" hidden="1">
      <c r="A22" s="47" t="s">
        <v>30</v>
      </c>
      <c r="B22" s="95" t="s">
        <v>28</v>
      </c>
      <c r="C22" s="37">
        <v>240</v>
      </c>
      <c r="D22" s="44"/>
      <c r="E22" s="39">
        <f t="shared" si="2"/>
        <v>0</v>
      </c>
      <c r="F22" s="39">
        <f t="shared" si="2"/>
        <v>0</v>
      </c>
      <c r="G22" s="39">
        <f t="shared" si="2"/>
        <v>0</v>
      </c>
    </row>
    <row r="23" spans="1:7" hidden="1">
      <c r="A23" s="36" t="s">
        <v>25</v>
      </c>
      <c r="B23" s="95" t="s">
        <v>28</v>
      </c>
      <c r="C23" s="37">
        <v>240</v>
      </c>
      <c r="D23" s="44" t="s">
        <v>26</v>
      </c>
      <c r="E23" s="38"/>
      <c r="F23" s="39">
        <f>E23+E23*5%</f>
        <v>0</v>
      </c>
      <c r="G23" s="39">
        <f>F23+F23*5%</f>
        <v>0</v>
      </c>
    </row>
    <row r="24" spans="1:7" s="1" customFormat="1" ht="36">
      <c r="A24" s="98" t="s">
        <v>31</v>
      </c>
      <c r="B24" s="95" t="s">
        <v>32</v>
      </c>
      <c r="C24" s="99"/>
      <c r="D24" s="100"/>
      <c r="E24" s="66">
        <f t="shared" ref="E24:G25" si="3">E25</f>
        <v>50</v>
      </c>
      <c r="F24" s="66">
        <f t="shared" si="3"/>
        <v>52.5</v>
      </c>
      <c r="G24" s="66">
        <f t="shared" si="3"/>
        <v>0</v>
      </c>
    </row>
    <row r="25" spans="1:7" ht="36">
      <c r="A25" s="11" t="s">
        <v>24</v>
      </c>
      <c r="B25" s="95" t="s">
        <v>32</v>
      </c>
      <c r="C25" s="37">
        <v>200</v>
      </c>
      <c r="D25" s="44"/>
      <c r="E25" s="39">
        <f t="shared" si="3"/>
        <v>50</v>
      </c>
      <c r="F25" s="39">
        <f t="shared" si="3"/>
        <v>52.5</v>
      </c>
      <c r="G25" s="39">
        <f t="shared" si="3"/>
        <v>0</v>
      </c>
    </row>
    <row r="26" spans="1:7" ht="18" customHeight="1">
      <c r="A26" s="36" t="s">
        <v>25</v>
      </c>
      <c r="B26" s="95" t="s">
        <v>32</v>
      </c>
      <c r="C26" s="37">
        <v>200</v>
      </c>
      <c r="D26" s="44" t="s">
        <v>26</v>
      </c>
      <c r="E26" s="38">
        <v>50</v>
      </c>
      <c r="F26" s="39">
        <f>E26+E26*5%</f>
        <v>52.5</v>
      </c>
      <c r="G26" s="39"/>
    </row>
    <row r="27" spans="1:7" ht="36" hidden="1">
      <c r="A27" s="45" t="s">
        <v>33</v>
      </c>
      <c r="B27" s="95" t="s">
        <v>34</v>
      </c>
      <c r="C27" s="37"/>
      <c r="D27" s="44"/>
      <c r="E27" s="66">
        <f t="shared" ref="E27:G28" si="4">E28</f>
        <v>0</v>
      </c>
      <c r="F27" s="66">
        <f t="shared" si="4"/>
        <v>0</v>
      </c>
      <c r="G27" s="66">
        <f t="shared" si="4"/>
        <v>0</v>
      </c>
    </row>
    <row r="28" spans="1:7" ht="36" hidden="1">
      <c r="A28" s="11" t="s">
        <v>24</v>
      </c>
      <c r="B28" s="95" t="s">
        <v>34</v>
      </c>
      <c r="C28" s="37">
        <v>200</v>
      </c>
      <c r="D28" s="44"/>
      <c r="E28" s="39">
        <f t="shared" si="4"/>
        <v>0</v>
      </c>
      <c r="F28" s="39">
        <f t="shared" si="4"/>
        <v>0</v>
      </c>
      <c r="G28" s="39">
        <f t="shared" si="4"/>
        <v>0</v>
      </c>
    </row>
    <row r="29" spans="1:7" hidden="1">
      <c r="A29" s="36" t="s">
        <v>25</v>
      </c>
      <c r="B29" s="95" t="s">
        <v>34</v>
      </c>
      <c r="C29" s="37">
        <v>200</v>
      </c>
      <c r="D29" s="44" t="s">
        <v>26</v>
      </c>
      <c r="E29" s="38"/>
      <c r="F29" s="39">
        <f>E29+E29*5%</f>
        <v>0</v>
      </c>
      <c r="G29" s="39">
        <f>F29+F29*5%</f>
        <v>0</v>
      </c>
    </row>
    <row r="30" spans="1:7" ht="104.4">
      <c r="A30" s="61" t="s">
        <v>253</v>
      </c>
      <c r="B30" s="37" t="s">
        <v>35</v>
      </c>
      <c r="C30" s="37"/>
      <c r="D30" s="101"/>
      <c r="E30" s="64">
        <f>E31+E44</f>
        <v>61.4</v>
      </c>
      <c r="F30" s="64">
        <f>F31+F44</f>
        <v>64.47</v>
      </c>
      <c r="G30" s="64">
        <f>G31+G44</f>
        <v>67.6935</v>
      </c>
    </row>
    <row r="31" spans="1:7" ht="36">
      <c r="A31" s="102" t="s">
        <v>36</v>
      </c>
      <c r="B31" s="37" t="s">
        <v>37</v>
      </c>
      <c r="C31" s="62"/>
      <c r="D31" s="62"/>
      <c r="E31" s="39">
        <f>E32+E35+E38+E41</f>
        <v>61.4</v>
      </c>
      <c r="F31" s="39">
        <f>F32+F35+F38+F41</f>
        <v>64.47</v>
      </c>
      <c r="G31" s="39">
        <f>G32+G35+G38+G41</f>
        <v>67.6935</v>
      </c>
    </row>
    <row r="32" spans="1:7" s="1" customFormat="1" ht="72">
      <c r="A32" s="36" t="s">
        <v>38</v>
      </c>
      <c r="B32" s="37" t="s">
        <v>39</v>
      </c>
      <c r="C32" s="62"/>
      <c r="D32" s="62"/>
      <c r="E32" s="66">
        <f t="shared" ref="E32:G33" si="5">E33</f>
        <v>61.4</v>
      </c>
      <c r="F32" s="66">
        <f t="shared" si="5"/>
        <v>64.47</v>
      </c>
      <c r="G32" s="66">
        <f t="shared" si="5"/>
        <v>67.6935</v>
      </c>
    </row>
    <row r="33" spans="1:7" ht="36">
      <c r="A33" s="11" t="s">
        <v>24</v>
      </c>
      <c r="B33" s="37" t="s">
        <v>39</v>
      </c>
      <c r="C33" s="37">
        <v>200</v>
      </c>
      <c r="D33" s="37"/>
      <c r="E33" s="39">
        <f t="shared" si="5"/>
        <v>61.4</v>
      </c>
      <c r="F33" s="39">
        <f t="shared" si="5"/>
        <v>64.47</v>
      </c>
      <c r="G33" s="39">
        <f t="shared" si="5"/>
        <v>67.6935</v>
      </c>
    </row>
    <row r="34" spans="1:7">
      <c r="A34" s="36" t="s">
        <v>40</v>
      </c>
      <c r="B34" s="37" t="s">
        <v>39</v>
      </c>
      <c r="C34" s="37">
        <v>200</v>
      </c>
      <c r="D34" s="37" t="s">
        <v>41</v>
      </c>
      <c r="E34" s="38">
        <v>61.4</v>
      </c>
      <c r="F34" s="39">
        <f>E34+E34*5%</f>
        <v>64.47</v>
      </c>
      <c r="G34" s="39">
        <f>F34+F34*5%</f>
        <v>67.6935</v>
      </c>
    </row>
    <row r="35" spans="1:7" ht="36" hidden="1">
      <c r="A35" s="36" t="s">
        <v>42</v>
      </c>
      <c r="B35" s="37" t="s">
        <v>43</v>
      </c>
      <c r="C35" s="37"/>
      <c r="D35" s="37"/>
      <c r="E35" s="66">
        <f t="shared" ref="E35:G36" si="6">E36</f>
        <v>0</v>
      </c>
      <c r="F35" s="66">
        <f t="shared" si="6"/>
        <v>0</v>
      </c>
      <c r="G35" s="66">
        <f t="shared" si="6"/>
        <v>0</v>
      </c>
    </row>
    <row r="36" spans="1:7" ht="36" hidden="1">
      <c r="A36" s="11" t="s">
        <v>24</v>
      </c>
      <c r="B36" s="37" t="s">
        <v>43</v>
      </c>
      <c r="C36" s="37">
        <v>200</v>
      </c>
      <c r="D36" s="37"/>
      <c r="E36" s="39">
        <f t="shared" si="6"/>
        <v>0</v>
      </c>
      <c r="F36" s="39">
        <f t="shared" si="6"/>
        <v>0</v>
      </c>
      <c r="G36" s="39">
        <f t="shared" si="6"/>
        <v>0</v>
      </c>
    </row>
    <row r="37" spans="1:7" hidden="1">
      <c r="A37" s="47" t="s">
        <v>44</v>
      </c>
      <c r="B37" s="37" t="s">
        <v>43</v>
      </c>
      <c r="C37" s="37">
        <v>200</v>
      </c>
      <c r="D37" s="37" t="s">
        <v>45</v>
      </c>
      <c r="E37" s="38"/>
      <c r="F37" s="39">
        <f>E37+E37*5%</f>
        <v>0</v>
      </c>
      <c r="G37" s="39">
        <f>F37+F37*5%</f>
        <v>0</v>
      </c>
    </row>
    <row r="38" spans="1:7" ht="54" hidden="1">
      <c r="A38" s="48" t="s">
        <v>46</v>
      </c>
      <c r="B38" s="37" t="s">
        <v>47</v>
      </c>
      <c r="C38" s="37"/>
      <c r="D38" s="37"/>
      <c r="E38" s="66">
        <f t="shared" ref="E38:G39" si="7">E39</f>
        <v>0</v>
      </c>
      <c r="F38" s="66">
        <f t="shared" si="7"/>
        <v>0</v>
      </c>
      <c r="G38" s="66">
        <f t="shared" si="7"/>
        <v>0</v>
      </c>
    </row>
    <row r="39" spans="1:7" ht="34.5" hidden="1" customHeight="1">
      <c r="A39" s="11" t="s">
        <v>24</v>
      </c>
      <c r="B39" s="37" t="s">
        <v>47</v>
      </c>
      <c r="C39" s="37">
        <v>200</v>
      </c>
      <c r="D39" s="37"/>
      <c r="E39" s="39">
        <f t="shared" si="7"/>
        <v>0</v>
      </c>
      <c r="F39" s="39">
        <f t="shared" si="7"/>
        <v>0</v>
      </c>
      <c r="G39" s="39">
        <f t="shared" si="7"/>
        <v>0</v>
      </c>
    </row>
    <row r="40" spans="1:7" hidden="1">
      <c r="A40" s="47" t="s">
        <v>44</v>
      </c>
      <c r="B40" s="37" t="s">
        <v>47</v>
      </c>
      <c r="C40" s="37">
        <v>200</v>
      </c>
      <c r="D40" s="37" t="s">
        <v>45</v>
      </c>
      <c r="E40" s="38"/>
      <c r="F40" s="39">
        <f>E40+E40*5%</f>
        <v>0</v>
      </c>
      <c r="G40" s="39">
        <f>F40+F40*5%</f>
        <v>0</v>
      </c>
    </row>
    <row r="41" spans="1:7" ht="54" hidden="1">
      <c r="A41" s="36" t="s">
        <v>48</v>
      </c>
      <c r="B41" s="37" t="s">
        <v>49</v>
      </c>
      <c r="C41" s="37"/>
      <c r="D41" s="37"/>
      <c r="E41" s="66">
        <f t="shared" ref="E41:G42" si="8">E42</f>
        <v>0</v>
      </c>
      <c r="F41" s="66">
        <f t="shared" si="8"/>
        <v>0</v>
      </c>
      <c r="G41" s="66">
        <f t="shared" si="8"/>
        <v>0</v>
      </c>
    </row>
    <row r="42" spans="1:7" ht="40.5" hidden="1" customHeight="1">
      <c r="A42" s="48" t="s">
        <v>50</v>
      </c>
      <c r="B42" s="37" t="s">
        <v>49</v>
      </c>
      <c r="C42" s="37">
        <v>200</v>
      </c>
      <c r="D42" s="37"/>
      <c r="E42" s="39">
        <f t="shared" si="8"/>
        <v>0</v>
      </c>
      <c r="F42" s="39">
        <f t="shared" si="8"/>
        <v>0</v>
      </c>
      <c r="G42" s="39">
        <f t="shared" si="8"/>
        <v>0</v>
      </c>
    </row>
    <row r="43" spans="1:7" hidden="1">
      <c r="A43" s="47" t="s">
        <v>44</v>
      </c>
      <c r="B43" s="37" t="s">
        <v>49</v>
      </c>
      <c r="C43" s="37">
        <v>200</v>
      </c>
      <c r="D43" s="37" t="s">
        <v>45</v>
      </c>
      <c r="E43" s="38"/>
      <c r="F43" s="39">
        <f>E43+E43*5%</f>
        <v>0</v>
      </c>
      <c r="G43" s="39">
        <f>F43+F43*5%</f>
        <v>0</v>
      </c>
    </row>
    <row r="44" spans="1:7" ht="36" hidden="1">
      <c r="A44" s="47" t="s">
        <v>51</v>
      </c>
      <c r="B44" s="37" t="s">
        <v>52</v>
      </c>
      <c r="C44" s="37" t="s">
        <v>53</v>
      </c>
      <c r="D44" s="37"/>
      <c r="E44" s="66">
        <f t="shared" ref="E44:G46" si="9">E45</f>
        <v>0</v>
      </c>
      <c r="F44" s="66">
        <f t="shared" si="9"/>
        <v>0</v>
      </c>
      <c r="G44" s="66">
        <f t="shared" si="9"/>
        <v>0</v>
      </c>
    </row>
    <row r="45" spans="1:7" ht="36" hidden="1">
      <c r="A45" s="47" t="s">
        <v>54</v>
      </c>
      <c r="B45" s="37" t="s">
        <v>55</v>
      </c>
      <c r="C45" s="37"/>
      <c r="D45" s="37"/>
      <c r="E45" s="39">
        <f t="shared" si="9"/>
        <v>0</v>
      </c>
      <c r="F45" s="39">
        <f t="shared" si="9"/>
        <v>0</v>
      </c>
      <c r="G45" s="39">
        <f t="shared" si="9"/>
        <v>0</v>
      </c>
    </row>
    <row r="46" spans="1:7" ht="36" hidden="1">
      <c r="A46" s="47" t="s">
        <v>30</v>
      </c>
      <c r="B46" s="37" t="s">
        <v>55</v>
      </c>
      <c r="C46" s="37">
        <v>200</v>
      </c>
      <c r="D46" s="37"/>
      <c r="E46" s="39">
        <f t="shared" si="9"/>
        <v>0</v>
      </c>
      <c r="F46" s="39">
        <f t="shared" si="9"/>
        <v>0</v>
      </c>
      <c r="G46" s="39">
        <f t="shared" si="9"/>
        <v>0</v>
      </c>
    </row>
    <row r="47" spans="1:7" hidden="1">
      <c r="A47" s="47" t="s">
        <v>40</v>
      </c>
      <c r="B47" s="37" t="s">
        <v>55</v>
      </c>
      <c r="C47" s="37">
        <v>200</v>
      </c>
      <c r="D47" s="37" t="s">
        <v>41</v>
      </c>
      <c r="E47" s="38"/>
      <c r="F47" s="39">
        <f>E47+E47*5%</f>
        <v>0</v>
      </c>
      <c r="G47" s="39">
        <f>F47+F47*5%</f>
        <v>0</v>
      </c>
    </row>
    <row r="48" spans="1:7" hidden="1">
      <c r="A48" s="86"/>
      <c r="B48" s="37" t="s">
        <v>56</v>
      </c>
      <c r="C48" s="37"/>
      <c r="D48" s="44"/>
      <c r="E48" s="39">
        <f>E49+E52+E55</f>
        <v>0</v>
      </c>
      <c r="F48" s="39">
        <f>F49+F52+F55</f>
        <v>0</v>
      </c>
      <c r="G48" s="39">
        <f>G49+G52+G55</f>
        <v>0</v>
      </c>
    </row>
    <row r="49" spans="1:7" ht="54" hidden="1">
      <c r="A49" s="47" t="s">
        <v>57</v>
      </c>
      <c r="B49" s="37" t="s">
        <v>58</v>
      </c>
      <c r="C49" s="37"/>
      <c r="D49" s="44"/>
      <c r="E49" s="66">
        <f t="shared" ref="E49:G50" si="10">E50</f>
        <v>0</v>
      </c>
      <c r="F49" s="66">
        <f t="shared" si="10"/>
        <v>0</v>
      </c>
      <c r="G49" s="66">
        <f t="shared" si="10"/>
        <v>0</v>
      </c>
    </row>
    <row r="50" spans="1:7" hidden="1">
      <c r="A50" s="47" t="s">
        <v>59</v>
      </c>
      <c r="B50" s="37" t="s">
        <v>58</v>
      </c>
      <c r="C50" s="37">
        <v>320</v>
      </c>
      <c r="D50" s="44"/>
      <c r="E50" s="39">
        <f t="shared" si="10"/>
        <v>0</v>
      </c>
      <c r="F50" s="39">
        <f t="shared" si="10"/>
        <v>0</v>
      </c>
      <c r="G50" s="39">
        <f t="shared" si="10"/>
        <v>0</v>
      </c>
    </row>
    <row r="51" spans="1:7" ht="36" hidden="1">
      <c r="A51" s="47" t="s">
        <v>60</v>
      </c>
      <c r="B51" s="37" t="s">
        <v>58</v>
      </c>
      <c r="C51" s="37">
        <v>320</v>
      </c>
      <c r="D51" s="44" t="s">
        <v>61</v>
      </c>
      <c r="E51" s="38"/>
      <c r="F51" s="39">
        <f>E51+E51*5%</f>
        <v>0</v>
      </c>
      <c r="G51" s="39">
        <f>F51+F51*5%</f>
        <v>0</v>
      </c>
    </row>
    <row r="52" spans="1:7" ht="54" hidden="1">
      <c r="A52" s="47" t="s">
        <v>62</v>
      </c>
      <c r="B52" s="37" t="s">
        <v>63</v>
      </c>
      <c r="C52" s="62"/>
      <c r="D52" s="41"/>
      <c r="E52" s="66">
        <f t="shared" ref="E52:G53" si="11">E53</f>
        <v>0</v>
      </c>
      <c r="F52" s="39">
        <f t="shared" si="11"/>
        <v>0</v>
      </c>
      <c r="G52" s="39">
        <f t="shared" si="11"/>
        <v>0</v>
      </c>
    </row>
    <row r="53" spans="1:7" ht="36" hidden="1">
      <c r="A53" s="47" t="s">
        <v>30</v>
      </c>
      <c r="B53" s="37" t="s">
        <v>63</v>
      </c>
      <c r="C53" s="37">
        <v>240</v>
      </c>
      <c r="D53" s="44"/>
      <c r="E53" s="39">
        <f t="shared" si="11"/>
        <v>0</v>
      </c>
      <c r="F53" s="39">
        <f t="shared" si="11"/>
        <v>0</v>
      </c>
      <c r="G53" s="39">
        <f t="shared" si="11"/>
        <v>0</v>
      </c>
    </row>
    <row r="54" spans="1:7" hidden="1">
      <c r="A54" s="47" t="s">
        <v>40</v>
      </c>
      <c r="B54" s="37" t="s">
        <v>63</v>
      </c>
      <c r="C54" s="37">
        <v>240</v>
      </c>
      <c r="D54" s="44" t="s">
        <v>64</v>
      </c>
      <c r="E54" s="38"/>
      <c r="F54" s="39">
        <f>E54+E54*5%</f>
        <v>0</v>
      </c>
      <c r="G54" s="39">
        <f>F54+F54*5%</f>
        <v>0</v>
      </c>
    </row>
    <row r="55" spans="1:7" ht="54" hidden="1">
      <c r="A55" s="47" t="s">
        <v>62</v>
      </c>
      <c r="B55" s="37" t="s">
        <v>65</v>
      </c>
      <c r="C55" s="62"/>
      <c r="D55" s="41"/>
      <c r="E55" s="66">
        <f t="shared" ref="E55:G57" si="12">E56</f>
        <v>0</v>
      </c>
      <c r="F55" s="39">
        <f t="shared" si="12"/>
        <v>0</v>
      </c>
      <c r="G55" s="39">
        <f t="shared" si="12"/>
        <v>0</v>
      </c>
    </row>
    <row r="56" spans="1:7" ht="36" hidden="1">
      <c r="A56" s="47" t="s">
        <v>66</v>
      </c>
      <c r="B56" s="37" t="s">
        <v>67</v>
      </c>
      <c r="C56" s="62"/>
      <c r="D56" s="41"/>
      <c r="E56" s="39">
        <f t="shared" si="12"/>
        <v>0</v>
      </c>
      <c r="F56" s="39">
        <f t="shared" si="12"/>
        <v>0</v>
      </c>
      <c r="G56" s="39">
        <f t="shared" si="12"/>
        <v>0</v>
      </c>
    </row>
    <row r="57" spans="1:7" ht="36" hidden="1">
      <c r="A57" s="47" t="s">
        <v>30</v>
      </c>
      <c r="B57" s="37" t="s">
        <v>67</v>
      </c>
      <c r="C57" s="37">
        <v>240</v>
      </c>
      <c r="D57" s="44"/>
      <c r="E57" s="39">
        <f t="shared" si="12"/>
        <v>0</v>
      </c>
      <c r="F57" s="39">
        <f t="shared" si="12"/>
        <v>0</v>
      </c>
      <c r="G57" s="39">
        <f t="shared" si="12"/>
        <v>0</v>
      </c>
    </row>
    <row r="58" spans="1:7" hidden="1">
      <c r="A58" s="47" t="s">
        <v>40</v>
      </c>
      <c r="B58" s="37" t="s">
        <v>67</v>
      </c>
      <c r="C58" s="37">
        <v>240</v>
      </c>
      <c r="D58" s="44" t="s">
        <v>64</v>
      </c>
      <c r="E58" s="38"/>
      <c r="F58" s="39">
        <f>E58+E58*5%</f>
        <v>0</v>
      </c>
      <c r="G58" s="39">
        <f>F58+F58*5%</f>
        <v>0</v>
      </c>
    </row>
    <row r="59" spans="1:7" ht="69.599999999999994" hidden="1">
      <c r="A59" s="61" t="s">
        <v>68</v>
      </c>
      <c r="B59" s="62" t="s">
        <v>69</v>
      </c>
      <c r="C59" s="62"/>
      <c r="D59" s="62"/>
      <c r="E59" s="64">
        <f t="shared" ref="E59:G62" si="13">E60</f>
        <v>0</v>
      </c>
      <c r="F59" s="64">
        <f t="shared" si="13"/>
        <v>0</v>
      </c>
      <c r="G59" s="64">
        <f t="shared" si="13"/>
        <v>0</v>
      </c>
    </row>
    <row r="60" spans="1:7" ht="51" hidden="1" customHeight="1">
      <c r="A60" s="36" t="s">
        <v>70</v>
      </c>
      <c r="B60" s="37" t="s">
        <v>71</v>
      </c>
      <c r="C60" s="37"/>
      <c r="D60" s="37"/>
      <c r="E60" s="66">
        <f t="shared" si="13"/>
        <v>0</v>
      </c>
      <c r="F60" s="66">
        <f t="shared" si="13"/>
        <v>0</v>
      </c>
      <c r="G60" s="66">
        <f t="shared" si="13"/>
        <v>0</v>
      </c>
    </row>
    <row r="61" spans="1:7" ht="54" hidden="1">
      <c r="A61" s="36" t="s">
        <v>72</v>
      </c>
      <c r="B61" s="37" t="s">
        <v>73</v>
      </c>
      <c r="C61" s="37"/>
      <c r="D61" s="37"/>
      <c r="E61" s="39">
        <f t="shared" si="13"/>
        <v>0</v>
      </c>
      <c r="F61" s="39">
        <f t="shared" si="13"/>
        <v>0</v>
      </c>
      <c r="G61" s="39">
        <f t="shared" si="13"/>
        <v>0</v>
      </c>
    </row>
    <row r="62" spans="1:7" ht="36" hidden="1">
      <c r="A62" s="47" t="s">
        <v>30</v>
      </c>
      <c r="B62" s="37" t="s">
        <v>73</v>
      </c>
      <c r="C62" s="37">
        <v>240</v>
      </c>
      <c r="D62" s="37"/>
      <c r="E62" s="39">
        <f t="shared" si="13"/>
        <v>0</v>
      </c>
      <c r="F62" s="39">
        <f t="shared" si="13"/>
        <v>0</v>
      </c>
      <c r="G62" s="39">
        <f t="shared" si="13"/>
        <v>0</v>
      </c>
    </row>
    <row r="63" spans="1:7" hidden="1">
      <c r="A63" s="36" t="s">
        <v>74</v>
      </c>
      <c r="B63" s="37" t="s">
        <v>73</v>
      </c>
      <c r="C63" s="37">
        <v>240</v>
      </c>
      <c r="D63" s="44" t="s">
        <v>75</v>
      </c>
      <c r="E63" s="38"/>
      <c r="F63" s="39">
        <f>E63+E63*5%</f>
        <v>0</v>
      </c>
      <c r="G63" s="39">
        <f>F63+F63*5%</f>
        <v>0</v>
      </c>
    </row>
    <row r="64" spans="1:7" ht="69.599999999999994">
      <c r="A64" s="61" t="s">
        <v>76</v>
      </c>
      <c r="B64" s="62" t="s">
        <v>77</v>
      </c>
      <c r="C64" s="62"/>
      <c r="D64" s="63"/>
      <c r="E64" s="64">
        <f>E65</f>
        <v>40</v>
      </c>
      <c r="F64" s="64">
        <f>F65</f>
        <v>42</v>
      </c>
      <c r="G64" s="64">
        <f>G65</f>
        <v>0</v>
      </c>
    </row>
    <row r="65" spans="1:1023" ht="54">
      <c r="A65" s="36" t="s">
        <v>78</v>
      </c>
      <c r="B65" s="37" t="s">
        <v>79</v>
      </c>
      <c r="C65" s="37"/>
      <c r="D65" s="37"/>
      <c r="E65" s="39">
        <f>E66+E69+E71</f>
        <v>40</v>
      </c>
      <c r="F65" s="39">
        <f>F66+F69+F71</f>
        <v>42</v>
      </c>
      <c r="G65" s="39">
        <f>G66+G69+G71</f>
        <v>0</v>
      </c>
    </row>
    <row r="66" spans="1:1023">
      <c r="A66" s="36"/>
      <c r="B66" s="37" t="s">
        <v>80</v>
      </c>
      <c r="C66" s="37"/>
      <c r="D66" s="37"/>
      <c r="E66" s="66">
        <f t="shared" ref="E66:G67" si="14">E67</f>
        <v>40</v>
      </c>
      <c r="F66" s="66">
        <f t="shared" si="14"/>
        <v>42</v>
      </c>
      <c r="G66" s="66">
        <f t="shared" si="14"/>
        <v>0</v>
      </c>
    </row>
    <row r="67" spans="1:1023" ht="36">
      <c r="A67" s="11" t="s">
        <v>24</v>
      </c>
      <c r="B67" s="37" t="s">
        <v>80</v>
      </c>
      <c r="C67" s="37">
        <v>200</v>
      </c>
      <c r="D67" s="37"/>
      <c r="E67" s="39">
        <f t="shared" si="14"/>
        <v>40</v>
      </c>
      <c r="F67" s="39">
        <f t="shared" si="14"/>
        <v>42</v>
      </c>
      <c r="G67" s="39">
        <f t="shared" si="14"/>
        <v>0</v>
      </c>
    </row>
    <row r="68" spans="1:1023" ht="18" customHeight="1">
      <c r="A68" s="36" t="s">
        <v>81</v>
      </c>
      <c r="B68" s="37" t="s">
        <v>80</v>
      </c>
      <c r="C68" s="37">
        <v>200</v>
      </c>
      <c r="D68" s="44" t="s">
        <v>82</v>
      </c>
      <c r="E68" s="38">
        <v>40</v>
      </c>
      <c r="F68" s="39">
        <f>E68+E68*5%</f>
        <v>42</v>
      </c>
      <c r="G68" s="39"/>
    </row>
    <row r="69" spans="1:1023" ht="3.75" hidden="1" customHeight="1">
      <c r="A69" s="11" t="s">
        <v>24</v>
      </c>
      <c r="B69" s="37" t="s">
        <v>83</v>
      </c>
      <c r="C69" s="37">
        <v>200</v>
      </c>
      <c r="D69" s="44"/>
      <c r="E69" s="54">
        <f>E70</f>
        <v>0</v>
      </c>
      <c r="F69" s="54">
        <f>F70</f>
        <v>0</v>
      </c>
      <c r="G69" s="54">
        <f>G70</f>
        <v>0</v>
      </c>
    </row>
    <row r="70" spans="1:1023" hidden="1">
      <c r="A70" s="47" t="s">
        <v>84</v>
      </c>
      <c r="B70" s="37" t="s">
        <v>83</v>
      </c>
      <c r="C70" s="37">
        <v>200</v>
      </c>
      <c r="D70" s="44" t="s">
        <v>82</v>
      </c>
      <c r="E70" s="38"/>
      <c r="F70" s="39">
        <f>E70+E70*5%</f>
        <v>0</v>
      </c>
      <c r="G70" s="39">
        <f>F70+F70*5%</f>
        <v>0</v>
      </c>
    </row>
    <row r="71" spans="1:1023" hidden="1">
      <c r="A71" s="36"/>
      <c r="B71" s="37" t="s">
        <v>85</v>
      </c>
      <c r="C71" s="37"/>
      <c r="D71" s="44"/>
      <c r="E71" s="54">
        <f t="shared" ref="E71:G72" si="15">E72</f>
        <v>0</v>
      </c>
      <c r="F71" s="54">
        <f t="shared" si="15"/>
        <v>0</v>
      </c>
      <c r="G71" s="54">
        <f t="shared" si="15"/>
        <v>0</v>
      </c>
      <c r="AMH71" s="22"/>
      <c r="AMI71" s="22"/>
    </row>
    <row r="72" spans="1:1023" ht="36" hidden="1">
      <c r="A72" s="11" t="s">
        <v>24</v>
      </c>
      <c r="B72" s="37" t="s">
        <v>85</v>
      </c>
      <c r="C72" s="37">
        <v>200</v>
      </c>
      <c r="D72" s="37"/>
      <c r="E72" s="39">
        <f t="shared" si="15"/>
        <v>0</v>
      </c>
      <c r="F72" s="39">
        <f t="shared" si="15"/>
        <v>0</v>
      </c>
      <c r="G72" s="39">
        <f t="shared" si="15"/>
        <v>0</v>
      </c>
    </row>
    <row r="73" spans="1:1023" hidden="1">
      <c r="A73" s="36" t="s">
        <v>81</v>
      </c>
      <c r="B73" s="37" t="s">
        <v>85</v>
      </c>
      <c r="C73" s="37">
        <v>200</v>
      </c>
      <c r="D73" s="44" t="s">
        <v>82</v>
      </c>
      <c r="E73" s="38"/>
      <c r="F73" s="39">
        <f>E73+E73*5%</f>
        <v>0</v>
      </c>
      <c r="G73" s="39">
        <f>F73+F73*5%</f>
        <v>0</v>
      </c>
    </row>
    <row r="74" spans="1:1023" ht="68.25" customHeight="1">
      <c r="A74" s="87" t="s">
        <v>86</v>
      </c>
      <c r="B74" s="62" t="s">
        <v>87</v>
      </c>
      <c r="C74" s="62"/>
      <c r="D74" s="63"/>
      <c r="E74" s="64">
        <f t="shared" ref="E74:G77" si="16">E75</f>
        <v>12</v>
      </c>
      <c r="F74" s="64">
        <f t="shared" si="16"/>
        <v>12.6</v>
      </c>
      <c r="G74" s="64">
        <f t="shared" si="16"/>
        <v>13.23</v>
      </c>
    </row>
    <row r="75" spans="1:1023" ht="36">
      <c r="A75" s="45" t="s">
        <v>88</v>
      </c>
      <c r="B75" s="37" t="s">
        <v>89</v>
      </c>
      <c r="C75" s="37"/>
      <c r="D75" s="37"/>
      <c r="E75" s="54">
        <f t="shared" si="16"/>
        <v>12</v>
      </c>
      <c r="F75" s="54">
        <f t="shared" si="16"/>
        <v>12.6</v>
      </c>
      <c r="G75" s="54">
        <f t="shared" si="16"/>
        <v>13.23</v>
      </c>
    </row>
    <row r="76" spans="1:1023" s="1" customFormat="1" ht="54">
      <c r="A76" s="45" t="s">
        <v>90</v>
      </c>
      <c r="B76" s="37" t="s">
        <v>91</v>
      </c>
      <c r="C76" s="37"/>
      <c r="D76" s="37"/>
      <c r="E76" s="39">
        <f t="shared" si="16"/>
        <v>12</v>
      </c>
      <c r="F76" s="39">
        <f t="shared" si="16"/>
        <v>12.6</v>
      </c>
      <c r="G76" s="39">
        <f t="shared" si="16"/>
        <v>13.23</v>
      </c>
    </row>
    <row r="77" spans="1:1023" ht="36">
      <c r="A77" s="11" t="s">
        <v>24</v>
      </c>
      <c r="B77" s="37" t="s">
        <v>91</v>
      </c>
      <c r="C77" s="37">
        <v>200</v>
      </c>
      <c r="D77" s="37"/>
      <c r="E77" s="39">
        <f t="shared" si="16"/>
        <v>12</v>
      </c>
      <c r="F77" s="39">
        <f t="shared" si="16"/>
        <v>12.6</v>
      </c>
      <c r="G77" s="39">
        <f t="shared" si="16"/>
        <v>13.23</v>
      </c>
    </row>
    <row r="78" spans="1:1023">
      <c r="A78" s="47" t="s">
        <v>92</v>
      </c>
      <c r="B78" s="37" t="s">
        <v>91</v>
      </c>
      <c r="C78" s="37">
        <v>200</v>
      </c>
      <c r="D78" s="44" t="s">
        <v>93</v>
      </c>
      <c r="E78" s="38">
        <v>12</v>
      </c>
      <c r="F78" s="39">
        <f>E78+E78*5%</f>
        <v>12.6</v>
      </c>
      <c r="G78" s="39">
        <f>F78+F78*5%</f>
        <v>13.23</v>
      </c>
    </row>
    <row r="79" spans="1:1023" ht="52.2">
      <c r="A79" s="40" t="s">
        <v>94</v>
      </c>
      <c r="B79" s="62" t="s">
        <v>95</v>
      </c>
      <c r="C79" s="62"/>
      <c r="D79" s="74"/>
      <c r="E79" s="64">
        <f>E80</f>
        <v>5</v>
      </c>
      <c r="F79" s="64">
        <f>F80</f>
        <v>0</v>
      </c>
      <c r="G79" s="64">
        <f>G80</f>
        <v>0</v>
      </c>
    </row>
    <row r="80" spans="1:1023" ht="36">
      <c r="A80" s="36" t="s">
        <v>96</v>
      </c>
      <c r="B80" s="37" t="s">
        <v>97</v>
      </c>
      <c r="C80" s="37"/>
      <c r="D80" s="44"/>
      <c r="E80" s="39">
        <f>E81+E84</f>
        <v>5</v>
      </c>
      <c r="F80" s="39">
        <f>F81+F84</f>
        <v>0</v>
      </c>
      <c r="G80" s="39">
        <f>G81+G84</f>
        <v>0</v>
      </c>
    </row>
    <row r="81" spans="1:7" ht="36">
      <c r="A81" s="36" t="s">
        <v>98</v>
      </c>
      <c r="B81" s="37" t="s">
        <v>99</v>
      </c>
      <c r="C81" s="37"/>
      <c r="D81" s="44"/>
      <c r="E81" s="54">
        <f t="shared" ref="E81:G82" si="17">E82</f>
        <v>5</v>
      </c>
      <c r="F81" s="39">
        <f t="shared" si="17"/>
        <v>0</v>
      </c>
      <c r="G81" s="39">
        <f t="shared" si="17"/>
        <v>0</v>
      </c>
    </row>
    <row r="82" spans="1:7" ht="36">
      <c r="A82" s="11" t="s">
        <v>24</v>
      </c>
      <c r="B82" s="37" t="s">
        <v>99</v>
      </c>
      <c r="C82" s="37">
        <v>200</v>
      </c>
      <c r="D82" s="44"/>
      <c r="E82" s="39">
        <f t="shared" si="17"/>
        <v>5</v>
      </c>
      <c r="F82" s="39">
        <f t="shared" si="17"/>
        <v>0</v>
      </c>
      <c r="G82" s="39">
        <f t="shared" si="17"/>
        <v>0</v>
      </c>
    </row>
    <row r="83" spans="1:7">
      <c r="A83" s="47" t="s">
        <v>40</v>
      </c>
      <c r="B83" s="37" t="s">
        <v>99</v>
      </c>
      <c r="C83" s="37">
        <v>200</v>
      </c>
      <c r="D83" s="44" t="s">
        <v>64</v>
      </c>
      <c r="E83" s="38">
        <v>5</v>
      </c>
      <c r="F83" s="39"/>
      <c r="G83" s="39">
        <f>F83+F83*5%</f>
        <v>0</v>
      </c>
    </row>
    <row r="84" spans="1:7" hidden="1">
      <c r="A84" s="36" t="s">
        <v>100</v>
      </c>
      <c r="B84" s="37" t="s">
        <v>101</v>
      </c>
      <c r="C84" s="37"/>
      <c r="D84" s="44"/>
      <c r="E84" s="54">
        <f>E85</f>
        <v>0</v>
      </c>
      <c r="F84" s="54">
        <f>F85</f>
        <v>0</v>
      </c>
      <c r="G84" s="54">
        <f>G85</f>
        <v>0</v>
      </c>
    </row>
    <row r="85" spans="1:7" ht="36" hidden="1">
      <c r="A85" s="11" t="s">
        <v>24</v>
      </c>
      <c r="B85" s="37" t="s">
        <v>102</v>
      </c>
      <c r="C85" s="37">
        <v>200</v>
      </c>
      <c r="D85" s="44" t="s">
        <v>64</v>
      </c>
      <c r="E85" s="38"/>
      <c r="F85" s="39">
        <f>E85+E85*5%</f>
        <v>0</v>
      </c>
      <c r="G85" s="39">
        <f>F85+F85*5%</f>
        <v>0</v>
      </c>
    </row>
    <row r="86" spans="1:7" ht="52.2">
      <c r="A86" s="61" t="s">
        <v>103</v>
      </c>
      <c r="B86" s="62" t="s">
        <v>104</v>
      </c>
      <c r="C86" s="62"/>
      <c r="D86" s="63"/>
      <c r="E86" s="64">
        <f>E87+E94+E97</f>
        <v>5</v>
      </c>
      <c r="F86" s="64">
        <f>F87+F94+F97</f>
        <v>5.25</v>
      </c>
      <c r="G86" s="64">
        <f>G87+G94+G97</f>
        <v>5.5125000000000002</v>
      </c>
    </row>
    <row r="87" spans="1:7">
      <c r="A87" s="36" t="s">
        <v>105</v>
      </c>
      <c r="B87" s="37" t="s">
        <v>106</v>
      </c>
      <c r="C87" s="62"/>
      <c r="D87" s="62"/>
      <c r="E87" s="83">
        <f>E88+E91</f>
        <v>5</v>
      </c>
      <c r="F87" s="83">
        <f>F88+F91</f>
        <v>5.25</v>
      </c>
      <c r="G87" s="83">
        <f>G88+G91</f>
        <v>5.5125000000000002</v>
      </c>
    </row>
    <row r="88" spans="1:7" ht="36">
      <c r="A88" s="84" t="s">
        <v>107</v>
      </c>
      <c r="B88" s="37" t="s">
        <v>108</v>
      </c>
      <c r="C88" s="62"/>
      <c r="D88" s="62"/>
      <c r="E88" s="85">
        <f t="shared" ref="E88:G89" si="18">E89</f>
        <v>5</v>
      </c>
      <c r="F88" s="85">
        <f t="shared" si="18"/>
        <v>5.25</v>
      </c>
      <c r="G88" s="85">
        <f t="shared" si="18"/>
        <v>5.5125000000000002</v>
      </c>
    </row>
    <row r="89" spans="1:7" ht="36">
      <c r="A89" s="11" t="s">
        <v>24</v>
      </c>
      <c r="B89" s="37" t="s">
        <v>108</v>
      </c>
      <c r="C89" s="37">
        <v>200</v>
      </c>
      <c r="D89" s="37"/>
      <c r="E89" s="39">
        <f t="shared" si="18"/>
        <v>5</v>
      </c>
      <c r="F89" s="39">
        <f t="shared" si="18"/>
        <v>5.25</v>
      </c>
      <c r="G89" s="39">
        <f t="shared" si="18"/>
        <v>5.5125000000000002</v>
      </c>
    </row>
    <row r="90" spans="1:7">
      <c r="A90" s="47" t="s">
        <v>40</v>
      </c>
      <c r="B90" s="37" t="s">
        <v>108</v>
      </c>
      <c r="C90" s="37">
        <v>200</v>
      </c>
      <c r="D90" s="37" t="s">
        <v>41</v>
      </c>
      <c r="E90" s="38">
        <v>5</v>
      </c>
      <c r="F90" s="39">
        <f>E90+E90*5%</f>
        <v>5.25</v>
      </c>
      <c r="G90" s="39">
        <f>F90+F90*5%</f>
        <v>5.5125000000000002</v>
      </c>
    </row>
    <row r="91" spans="1:7" ht="36" hidden="1">
      <c r="A91" s="82" t="s">
        <v>107</v>
      </c>
      <c r="B91" s="59" t="s">
        <v>109</v>
      </c>
      <c r="C91" s="59"/>
      <c r="D91" s="58"/>
      <c r="E91" s="60">
        <f t="shared" ref="E91:G92" si="19">E92</f>
        <v>0</v>
      </c>
      <c r="F91" s="60">
        <f t="shared" si="19"/>
        <v>0</v>
      </c>
      <c r="G91" s="60">
        <f t="shared" si="19"/>
        <v>0</v>
      </c>
    </row>
    <row r="92" spans="1:7" ht="30" hidden="1" customHeight="1">
      <c r="A92" s="11" t="s">
        <v>24</v>
      </c>
      <c r="B92" s="9" t="s">
        <v>109</v>
      </c>
      <c r="C92" s="9">
        <v>200</v>
      </c>
      <c r="D92" s="12"/>
      <c r="E92" s="13">
        <f t="shared" si="19"/>
        <v>0</v>
      </c>
      <c r="F92" s="13">
        <f t="shared" si="19"/>
        <v>0</v>
      </c>
      <c r="G92" s="13">
        <f t="shared" si="19"/>
        <v>0</v>
      </c>
    </row>
    <row r="93" spans="1:7" hidden="1">
      <c r="A93" s="17" t="s">
        <v>40</v>
      </c>
      <c r="B93" s="9" t="s">
        <v>109</v>
      </c>
      <c r="C93" s="9">
        <v>240</v>
      </c>
      <c r="D93" s="12" t="s">
        <v>64</v>
      </c>
      <c r="E93" s="15"/>
      <c r="F93" s="13">
        <f>E93+E93*5%</f>
        <v>0</v>
      </c>
      <c r="G93" s="13">
        <f>F93+F93*5%</f>
        <v>0</v>
      </c>
    </row>
    <row r="94" spans="1:7" hidden="1">
      <c r="A94" s="17"/>
      <c r="B94" s="9"/>
      <c r="C94" s="9"/>
      <c r="D94" s="12"/>
      <c r="E94" s="21">
        <f t="shared" ref="E94:G95" si="20">E95</f>
        <v>0</v>
      </c>
      <c r="F94" s="21">
        <f t="shared" si="20"/>
        <v>0</v>
      </c>
      <c r="G94" s="21">
        <f t="shared" si="20"/>
        <v>0</v>
      </c>
    </row>
    <row r="95" spans="1:7" hidden="1">
      <c r="A95" s="11"/>
      <c r="B95" s="9"/>
      <c r="C95" s="9"/>
      <c r="D95" s="12"/>
      <c r="E95" s="13">
        <f t="shared" si="20"/>
        <v>0</v>
      </c>
      <c r="F95" s="13">
        <f t="shared" si="20"/>
        <v>0</v>
      </c>
      <c r="G95" s="13">
        <f t="shared" si="20"/>
        <v>0</v>
      </c>
    </row>
    <row r="96" spans="1:7" ht="15.75" hidden="1" customHeight="1">
      <c r="A96" s="17"/>
      <c r="B96" s="9"/>
      <c r="C96" s="9"/>
      <c r="D96" s="12"/>
      <c r="E96" s="15"/>
      <c r="F96" s="13">
        <f>E96+E96*5%</f>
        <v>0</v>
      </c>
      <c r="G96" s="13">
        <f>F96+F96*5%</f>
        <v>0</v>
      </c>
    </row>
    <row r="97" spans="1:7" hidden="1">
      <c r="A97" s="17"/>
      <c r="B97" s="9"/>
      <c r="C97" s="9"/>
      <c r="D97" s="12"/>
      <c r="E97" s="21">
        <f t="shared" ref="E97:G98" si="21">E98</f>
        <v>0</v>
      </c>
      <c r="F97" s="21">
        <f t="shared" si="21"/>
        <v>0</v>
      </c>
      <c r="G97" s="21">
        <f t="shared" si="21"/>
        <v>0</v>
      </c>
    </row>
    <row r="98" spans="1:7" hidden="1">
      <c r="A98" s="17"/>
      <c r="B98" s="9"/>
      <c r="C98" s="9"/>
      <c r="D98" s="12"/>
      <c r="E98" s="13">
        <f t="shared" si="21"/>
        <v>0</v>
      </c>
      <c r="F98" s="13">
        <f t="shared" si="21"/>
        <v>0</v>
      </c>
      <c r="G98" s="13">
        <f t="shared" si="21"/>
        <v>0</v>
      </c>
    </row>
    <row r="99" spans="1:7" hidden="1">
      <c r="A99" s="72"/>
      <c r="B99" s="33"/>
      <c r="C99" s="33"/>
      <c r="D99" s="43"/>
      <c r="E99" s="34"/>
      <c r="F99" s="35">
        <f>E99+E99*5%</f>
        <v>0</v>
      </c>
      <c r="G99" s="35">
        <f>F99+F99*5%</f>
        <v>0</v>
      </c>
    </row>
    <row r="100" spans="1:7" ht="52.2">
      <c r="A100" s="61" t="s">
        <v>110</v>
      </c>
      <c r="B100" s="62" t="s">
        <v>111</v>
      </c>
      <c r="C100" s="62"/>
      <c r="D100" s="63"/>
      <c r="E100" s="64">
        <f t="shared" ref="E100:G103" si="22">E101</f>
        <v>5</v>
      </c>
      <c r="F100" s="64">
        <f t="shared" si="22"/>
        <v>0</v>
      </c>
      <c r="G100" s="64">
        <f t="shared" si="22"/>
        <v>0</v>
      </c>
    </row>
    <row r="101" spans="1:7" ht="36">
      <c r="A101" s="45" t="s">
        <v>112</v>
      </c>
      <c r="B101" s="37" t="s">
        <v>113</v>
      </c>
      <c r="C101" s="37"/>
      <c r="D101" s="37"/>
      <c r="E101" s="54">
        <f t="shared" si="22"/>
        <v>5</v>
      </c>
      <c r="F101" s="54">
        <f t="shared" si="22"/>
        <v>0</v>
      </c>
      <c r="G101" s="54">
        <f t="shared" si="22"/>
        <v>0</v>
      </c>
    </row>
    <row r="102" spans="1:7" ht="36">
      <c r="A102" s="36" t="s">
        <v>114</v>
      </c>
      <c r="B102" s="37" t="s">
        <v>115</v>
      </c>
      <c r="C102" s="37"/>
      <c r="D102" s="37"/>
      <c r="E102" s="39">
        <f t="shared" si="22"/>
        <v>5</v>
      </c>
      <c r="F102" s="39">
        <f t="shared" si="22"/>
        <v>0</v>
      </c>
      <c r="G102" s="39">
        <f t="shared" si="22"/>
        <v>0</v>
      </c>
    </row>
    <row r="103" spans="1:7" ht="36">
      <c r="A103" s="11" t="s">
        <v>24</v>
      </c>
      <c r="B103" s="37" t="s">
        <v>115</v>
      </c>
      <c r="C103" s="37">
        <v>200</v>
      </c>
      <c r="D103" s="44"/>
      <c r="E103" s="39">
        <f t="shared" si="22"/>
        <v>5</v>
      </c>
      <c r="F103" s="39">
        <f t="shared" si="22"/>
        <v>0</v>
      </c>
      <c r="G103" s="39">
        <f t="shared" si="22"/>
        <v>0</v>
      </c>
    </row>
    <row r="104" spans="1:7" ht="36">
      <c r="A104" s="36" t="s">
        <v>116</v>
      </c>
      <c r="B104" s="37" t="s">
        <v>115</v>
      </c>
      <c r="C104" s="37">
        <v>200</v>
      </c>
      <c r="D104" s="44" t="s">
        <v>117</v>
      </c>
      <c r="E104" s="38">
        <v>5</v>
      </c>
      <c r="F104" s="39"/>
      <c r="G104" s="39">
        <f>F104+F104*5%</f>
        <v>0</v>
      </c>
    </row>
    <row r="105" spans="1:7" ht="52.2">
      <c r="A105" s="61" t="s">
        <v>257</v>
      </c>
      <c r="B105" s="62" t="s">
        <v>118</v>
      </c>
      <c r="C105" s="62"/>
      <c r="D105" s="63"/>
      <c r="E105" s="64">
        <f>E106</f>
        <v>2550.8000000000002</v>
      </c>
      <c r="F105" s="64">
        <f>F106</f>
        <v>2678.34</v>
      </c>
      <c r="G105" s="64">
        <f>G106</f>
        <v>2812.2570000000001</v>
      </c>
    </row>
    <row r="106" spans="1:7" ht="54">
      <c r="A106" s="36" t="s">
        <v>119</v>
      </c>
      <c r="B106" s="37" t="s">
        <v>120</v>
      </c>
      <c r="C106" s="62"/>
      <c r="D106" s="62"/>
      <c r="E106" s="39">
        <f>E107+E110+E113+E116</f>
        <v>2550.8000000000002</v>
      </c>
      <c r="F106" s="39">
        <f>F107+F110+F113+F116</f>
        <v>2678.34</v>
      </c>
      <c r="G106" s="39">
        <f>G107+G110+G113+G116</f>
        <v>2812.2570000000001</v>
      </c>
    </row>
    <row r="107" spans="1:7" ht="36">
      <c r="A107" s="36" t="s">
        <v>121</v>
      </c>
      <c r="B107" s="37" t="s">
        <v>122</v>
      </c>
      <c r="C107" s="62"/>
      <c r="D107" s="62"/>
      <c r="E107" s="54">
        <f t="shared" ref="E107:G108" si="23">E108</f>
        <v>2150.8000000000002</v>
      </c>
      <c r="F107" s="54">
        <f t="shared" si="23"/>
        <v>2258.34</v>
      </c>
      <c r="G107" s="54">
        <f t="shared" si="23"/>
        <v>2371.2570000000001</v>
      </c>
    </row>
    <row r="108" spans="1:7" ht="36">
      <c r="A108" s="16" t="s">
        <v>123</v>
      </c>
      <c r="B108" s="37" t="s">
        <v>122</v>
      </c>
      <c r="C108" s="37">
        <v>600</v>
      </c>
      <c r="D108" s="37"/>
      <c r="E108" s="39">
        <f t="shared" si="23"/>
        <v>2150.8000000000002</v>
      </c>
      <c r="F108" s="39">
        <f t="shared" si="23"/>
        <v>2258.34</v>
      </c>
      <c r="G108" s="39">
        <f t="shared" si="23"/>
        <v>2371.2570000000001</v>
      </c>
    </row>
    <row r="109" spans="1:7" ht="18" customHeight="1">
      <c r="A109" s="36" t="s">
        <v>124</v>
      </c>
      <c r="B109" s="37" t="s">
        <v>122</v>
      </c>
      <c r="C109" s="37">
        <v>600</v>
      </c>
      <c r="D109" s="44" t="s">
        <v>125</v>
      </c>
      <c r="E109" s="38">
        <v>2150.8000000000002</v>
      </c>
      <c r="F109" s="39">
        <f>E109+E109*5%</f>
        <v>2258.34</v>
      </c>
      <c r="G109" s="39">
        <f>F109+F109*5%</f>
        <v>2371.2570000000001</v>
      </c>
    </row>
    <row r="110" spans="1:7" ht="54" hidden="1">
      <c r="A110" s="36" t="s">
        <v>126</v>
      </c>
      <c r="B110" s="37" t="s">
        <v>127</v>
      </c>
      <c r="C110" s="37"/>
      <c r="D110" s="44"/>
      <c r="E110" s="54">
        <f t="shared" ref="E110:G111" si="24">E111</f>
        <v>0</v>
      </c>
      <c r="F110" s="54">
        <f t="shared" si="24"/>
        <v>0</v>
      </c>
      <c r="G110" s="54">
        <f t="shared" si="24"/>
        <v>0</v>
      </c>
    </row>
    <row r="111" spans="1:7" ht="36" hidden="1">
      <c r="A111" s="16" t="s">
        <v>123</v>
      </c>
      <c r="B111" s="37" t="s">
        <v>127</v>
      </c>
      <c r="C111" s="37">
        <v>600</v>
      </c>
      <c r="D111" s="44"/>
      <c r="E111" s="39">
        <f t="shared" si="24"/>
        <v>0</v>
      </c>
      <c r="F111" s="39">
        <f t="shared" si="24"/>
        <v>0</v>
      </c>
      <c r="G111" s="39">
        <f t="shared" si="24"/>
        <v>0</v>
      </c>
    </row>
    <row r="112" spans="1:7" hidden="1">
      <c r="A112" s="36" t="s">
        <v>124</v>
      </c>
      <c r="B112" s="37" t="s">
        <v>127</v>
      </c>
      <c r="C112" s="37">
        <v>600</v>
      </c>
      <c r="D112" s="44" t="s">
        <v>125</v>
      </c>
      <c r="E112" s="38"/>
      <c r="F112" s="39">
        <f>E112+E112*5%</f>
        <v>0</v>
      </c>
      <c r="G112" s="39">
        <f>F112+F112*5%</f>
        <v>0</v>
      </c>
    </row>
    <row r="113" spans="1:7" ht="36" hidden="1">
      <c r="A113" s="36" t="s">
        <v>128</v>
      </c>
      <c r="B113" s="37" t="s">
        <v>129</v>
      </c>
      <c r="C113" s="37"/>
      <c r="D113" s="44"/>
      <c r="E113" s="54">
        <f t="shared" ref="E113:G114" si="25">E114</f>
        <v>0</v>
      </c>
      <c r="F113" s="54">
        <f t="shared" si="25"/>
        <v>0</v>
      </c>
      <c r="G113" s="54">
        <f t="shared" si="25"/>
        <v>0</v>
      </c>
    </row>
    <row r="114" spans="1:7" ht="36" hidden="1">
      <c r="A114" s="16" t="s">
        <v>123</v>
      </c>
      <c r="B114" s="37" t="s">
        <v>129</v>
      </c>
      <c r="C114" s="37">
        <v>600</v>
      </c>
      <c r="D114" s="44"/>
      <c r="E114" s="39">
        <f t="shared" si="25"/>
        <v>0</v>
      </c>
      <c r="F114" s="39">
        <f t="shared" si="25"/>
        <v>0</v>
      </c>
      <c r="G114" s="39">
        <f t="shared" si="25"/>
        <v>0</v>
      </c>
    </row>
    <row r="115" spans="1:7" hidden="1">
      <c r="A115" s="36" t="s">
        <v>124</v>
      </c>
      <c r="B115" s="37" t="s">
        <v>129</v>
      </c>
      <c r="C115" s="37">
        <v>600</v>
      </c>
      <c r="D115" s="44" t="s">
        <v>125</v>
      </c>
      <c r="E115" s="38"/>
      <c r="F115" s="39">
        <f>E115+E115*5%</f>
        <v>0</v>
      </c>
      <c r="G115" s="39">
        <f>F115+F115*5%</f>
        <v>0</v>
      </c>
    </row>
    <row r="116" spans="1:7" ht="36">
      <c r="A116" s="36" t="s">
        <v>128</v>
      </c>
      <c r="B116" s="37" t="s">
        <v>130</v>
      </c>
      <c r="C116" s="37"/>
      <c r="D116" s="44"/>
      <c r="E116" s="54">
        <f t="shared" ref="E116:G117" si="26">E117</f>
        <v>400</v>
      </c>
      <c r="F116" s="54">
        <f t="shared" si="26"/>
        <v>420</v>
      </c>
      <c r="G116" s="54">
        <f t="shared" si="26"/>
        <v>441</v>
      </c>
    </row>
    <row r="117" spans="1:7" ht="36">
      <c r="A117" s="16" t="s">
        <v>123</v>
      </c>
      <c r="B117" s="37" t="s">
        <v>130</v>
      </c>
      <c r="C117" s="37">
        <v>600</v>
      </c>
      <c r="D117" s="44"/>
      <c r="E117" s="39">
        <f t="shared" si="26"/>
        <v>400</v>
      </c>
      <c r="F117" s="39">
        <f t="shared" si="26"/>
        <v>420</v>
      </c>
      <c r="G117" s="39">
        <f t="shared" si="26"/>
        <v>441</v>
      </c>
    </row>
    <row r="118" spans="1:7" ht="17.25" customHeight="1">
      <c r="A118" s="36" t="s">
        <v>124</v>
      </c>
      <c r="B118" s="37" t="s">
        <v>130</v>
      </c>
      <c r="C118" s="37">
        <v>600</v>
      </c>
      <c r="D118" s="44" t="s">
        <v>125</v>
      </c>
      <c r="E118" s="38">
        <v>400</v>
      </c>
      <c r="F118" s="39">
        <f>E118+E118*5%</f>
        <v>420</v>
      </c>
      <c r="G118" s="39">
        <f>F118+F118*5%</f>
        <v>441</v>
      </c>
    </row>
    <row r="119" spans="1:7" ht="52.2" hidden="1">
      <c r="A119" s="79" t="s">
        <v>131</v>
      </c>
      <c r="B119" s="80" t="s">
        <v>132</v>
      </c>
      <c r="C119" s="80"/>
      <c r="D119" s="80"/>
      <c r="E119" s="81">
        <f>E120</f>
        <v>0</v>
      </c>
      <c r="F119" s="81">
        <f>F120</f>
        <v>0</v>
      </c>
      <c r="G119" s="81">
        <f>G120</f>
        <v>0</v>
      </c>
    </row>
    <row r="120" spans="1:7" ht="36" hidden="1">
      <c r="A120" s="14" t="s">
        <v>133</v>
      </c>
      <c r="B120" s="9" t="s">
        <v>134</v>
      </c>
      <c r="C120" s="9"/>
      <c r="D120" s="9"/>
      <c r="E120" s="13">
        <f>E121+E124</f>
        <v>0</v>
      </c>
      <c r="F120" s="13">
        <f>F121+F124</f>
        <v>0</v>
      </c>
      <c r="G120" s="13">
        <f>G121+G124</f>
        <v>0</v>
      </c>
    </row>
    <row r="121" spans="1:7" ht="36" hidden="1">
      <c r="A121" s="14" t="s">
        <v>135</v>
      </c>
      <c r="B121" s="9" t="s">
        <v>136</v>
      </c>
      <c r="C121" s="9"/>
      <c r="D121" s="9"/>
      <c r="E121" s="21">
        <f t="shared" ref="E121:G122" si="27">E122</f>
        <v>0</v>
      </c>
      <c r="F121" s="21">
        <f t="shared" si="27"/>
        <v>0</v>
      </c>
      <c r="G121" s="21">
        <f t="shared" si="27"/>
        <v>0</v>
      </c>
    </row>
    <row r="122" spans="1:7" ht="36" hidden="1">
      <c r="A122" s="11" t="s">
        <v>24</v>
      </c>
      <c r="B122" s="9" t="s">
        <v>136</v>
      </c>
      <c r="C122" s="9">
        <v>200</v>
      </c>
      <c r="D122" s="9"/>
      <c r="E122" s="13">
        <f t="shared" si="27"/>
        <v>0</v>
      </c>
      <c r="F122" s="13">
        <f t="shared" si="27"/>
        <v>0</v>
      </c>
      <c r="G122" s="13">
        <f t="shared" si="27"/>
        <v>0</v>
      </c>
    </row>
    <row r="123" spans="1:7" ht="16.5" hidden="1" customHeight="1">
      <c r="A123" s="14" t="s">
        <v>137</v>
      </c>
      <c r="B123" s="9" t="s">
        <v>136</v>
      </c>
      <c r="C123" s="9">
        <v>200</v>
      </c>
      <c r="D123" s="9">
        <v>1101</v>
      </c>
      <c r="E123" s="15"/>
      <c r="F123" s="13">
        <f>E123+E123*5%</f>
        <v>0</v>
      </c>
      <c r="G123" s="13">
        <f>F123+F123*5%</f>
        <v>0</v>
      </c>
    </row>
    <row r="124" spans="1:7" ht="0.75" hidden="1" customHeight="1">
      <c r="A124" s="17">
        <v>40</v>
      </c>
      <c r="B124" s="9" t="s">
        <v>138</v>
      </c>
      <c r="C124" s="9">
        <v>200</v>
      </c>
      <c r="D124" s="9"/>
      <c r="E124" s="21">
        <f>E125</f>
        <v>0</v>
      </c>
      <c r="F124" s="21">
        <f>F125</f>
        <v>0</v>
      </c>
      <c r="G124" s="21">
        <f>G125</f>
        <v>0</v>
      </c>
    </row>
    <row r="125" spans="1:7" hidden="1">
      <c r="A125" s="14" t="s">
        <v>137</v>
      </c>
      <c r="B125" s="9" t="s">
        <v>138</v>
      </c>
      <c r="C125" s="9">
        <v>200</v>
      </c>
      <c r="D125" s="9">
        <v>1101</v>
      </c>
      <c r="E125" s="15"/>
      <c r="F125" s="13">
        <f>E125+E125*5%</f>
        <v>0</v>
      </c>
      <c r="G125" s="13">
        <f>F125+F125*5%</f>
        <v>0</v>
      </c>
    </row>
    <row r="126" spans="1:7" ht="52.2" hidden="1">
      <c r="A126" s="18" t="s">
        <v>139</v>
      </c>
      <c r="B126" s="8" t="s">
        <v>140</v>
      </c>
      <c r="C126" s="8"/>
      <c r="D126" s="8"/>
      <c r="E126" s="19">
        <f t="shared" ref="E126:G129" si="28">E127</f>
        <v>0</v>
      </c>
      <c r="F126" s="19">
        <f t="shared" si="28"/>
        <v>0</v>
      </c>
      <c r="G126" s="19">
        <f t="shared" si="28"/>
        <v>0</v>
      </c>
    </row>
    <row r="127" spans="1:7" ht="36" hidden="1">
      <c r="A127" s="14" t="s">
        <v>141</v>
      </c>
      <c r="B127" s="9" t="s">
        <v>142</v>
      </c>
      <c r="C127" s="9"/>
      <c r="D127" s="9"/>
      <c r="E127" s="21">
        <f t="shared" si="28"/>
        <v>0</v>
      </c>
      <c r="F127" s="21">
        <f t="shared" si="28"/>
        <v>0</v>
      </c>
      <c r="G127" s="21">
        <f t="shared" si="28"/>
        <v>0</v>
      </c>
    </row>
    <row r="128" spans="1:7" ht="36" hidden="1">
      <c r="A128" s="14" t="s">
        <v>31</v>
      </c>
      <c r="B128" s="9" t="s">
        <v>143</v>
      </c>
      <c r="C128" s="9"/>
      <c r="D128" s="9"/>
      <c r="E128" s="13">
        <f t="shared" si="28"/>
        <v>0</v>
      </c>
      <c r="F128" s="13">
        <f t="shared" si="28"/>
        <v>0</v>
      </c>
      <c r="G128" s="13">
        <f t="shared" si="28"/>
        <v>0</v>
      </c>
    </row>
    <row r="129" spans="1:1023" ht="36" hidden="1">
      <c r="A129" s="11" t="s">
        <v>24</v>
      </c>
      <c r="B129" s="9" t="s">
        <v>143</v>
      </c>
      <c r="C129" s="9">
        <v>200</v>
      </c>
      <c r="D129" s="9"/>
      <c r="E129" s="13">
        <f t="shared" si="28"/>
        <v>0</v>
      </c>
      <c r="F129" s="13">
        <f t="shared" si="28"/>
        <v>0</v>
      </c>
      <c r="G129" s="13">
        <f t="shared" si="28"/>
        <v>0</v>
      </c>
    </row>
    <row r="130" spans="1:1023" hidden="1">
      <c r="A130" s="14" t="s">
        <v>25</v>
      </c>
      <c r="B130" s="9" t="s">
        <v>143</v>
      </c>
      <c r="C130" s="9">
        <v>200</v>
      </c>
      <c r="D130" s="12" t="s">
        <v>26</v>
      </c>
      <c r="E130" s="15"/>
      <c r="F130" s="13">
        <f>E130+E130*5%</f>
        <v>0</v>
      </c>
      <c r="G130" s="13">
        <f>F130+F130*5%</f>
        <v>0</v>
      </c>
    </row>
    <row r="131" spans="1:1023" ht="12.75" hidden="1" customHeight="1">
      <c r="A131" s="23" t="s">
        <v>144</v>
      </c>
      <c r="B131" s="8" t="s">
        <v>140</v>
      </c>
      <c r="C131" s="8"/>
      <c r="D131" s="20"/>
      <c r="E131" s="19">
        <f t="shared" ref="E131:G134" si="29">E132</f>
        <v>0</v>
      </c>
      <c r="F131" s="19">
        <f t="shared" si="29"/>
        <v>0</v>
      </c>
      <c r="G131" s="19">
        <f t="shared" si="29"/>
        <v>0</v>
      </c>
    </row>
    <row r="132" spans="1:1023" ht="54" hidden="1">
      <c r="A132" s="17" t="s">
        <v>145</v>
      </c>
      <c r="B132" s="9" t="s">
        <v>142</v>
      </c>
      <c r="C132" s="9"/>
      <c r="D132" s="12"/>
      <c r="E132" s="21">
        <f t="shared" si="29"/>
        <v>0</v>
      </c>
      <c r="F132" s="21">
        <f t="shared" si="29"/>
        <v>0</v>
      </c>
      <c r="G132" s="21">
        <f t="shared" si="29"/>
        <v>0</v>
      </c>
    </row>
    <row r="133" spans="1:1023" hidden="1">
      <c r="A133" s="14"/>
      <c r="B133" s="9" t="s">
        <v>142</v>
      </c>
      <c r="C133" s="9"/>
      <c r="D133" s="12"/>
      <c r="E133" s="13">
        <f t="shared" si="29"/>
        <v>0</v>
      </c>
      <c r="F133" s="13">
        <f t="shared" si="29"/>
        <v>0</v>
      </c>
      <c r="G133" s="13">
        <f t="shared" si="29"/>
        <v>0</v>
      </c>
    </row>
    <row r="134" spans="1:1023" ht="36" hidden="1">
      <c r="A134" s="11" t="s">
        <v>24</v>
      </c>
      <c r="B134" s="9" t="s">
        <v>142</v>
      </c>
      <c r="C134" s="9">
        <v>200</v>
      </c>
      <c r="D134" s="12"/>
      <c r="E134" s="13">
        <f t="shared" si="29"/>
        <v>0</v>
      </c>
      <c r="F134" s="13">
        <f t="shared" si="29"/>
        <v>0</v>
      </c>
      <c r="G134" s="13">
        <f t="shared" si="29"/>
        <v>0</v>
      </c>
    </row>
    <row r="135" spans="1:1023" hidden="1">
      <c r="A135" s="17" t="s">
        <v>25</v>
      </c>
      <c r="B135" s="9" t="s">
        <v>142</v>
      </c>
      <c r="C135" s="9">
        <v>200</v>
      </c>
      <c r="D135" s="12" t="s">
        <v>26</v>
      </c>
      <c r="E135" s="15"/>
      <c r="F135" s="13">
        <f>E135+E135*5%</f>
        <v>0</v>
      </c>
      <c r="G135" s="13">
        <f>F135+F135*5%</f>
        <v>0</v>
      </c>
    </row>
    <row r="136" spans="1:1023" s="24" customFormat="1" ht="52.2" hidden="1">
      <c r="A136" s="18" t="s">
        <v>146</v>
      </c>
      <c r="B136" s="8" t="s">
        <v>147</v>
      </c>
      <c r="C136" s="8"/>
      <c r="D136" s="20"/>
      <c r="E136" s="19">
        <f t="shared" ref="E136:G138" si="30">E137</f>
        <v>0</v>
      </c>
      <c r="F136" s="19">
        <f t="shared" si="30"/>
        <v>0</v>
      </c>
      <c r="G136" s="19">
        <f t="shared" si="30"/>
        <v>0</v>
      </c>
      <c r="AMH136" s="25"/>
      <c r="AMI136" s="25"/>
    </row>
    <row r="137" spans="1:1023" ht="0.75" hidden="1" customHeight="1">
      <c r="A137" s="14" t="s">
        <v>27</v>
      </c>
      <c r="B137" s="9" t="s">
        <v>148</v>
      </c>
      <c r="C137" s="9"/>
      <c r="D137" s="12"/>
      <c r="E137" s="21">
        <f t="shared" si="30"/>
        <v>0</v>
      </c>
      <c r="F137" s="21">
        <f t="shared" si="30"/>
        <v>0</v>
      </c>
      <c r="G137" s="21">
        <f t="shared" si="30"/>
        <v>0</v>
      </c>
    </row>
    <row r="138" spans="1:1023" ht="36" hidden="1">
      <c r="A138" s="11" t="s">
        <v>24</v>
      </c>
      <c r="B138" s="9" t="s">
        <v>148</v>
      </c>
      <c r="C138" s="9">
        <v>200</v>
      </c>
      <c r="D138" s="12"/>
      <c r="E138" s="13">
        <f t="shared" si="30"/>
        <v>0</v>
      </c>
      <c r="F138" s="13">
        <f t="shared" si="30"/>
        <v>0</v>
      </c>
      <c r="G138" s="13">
        <f t="shared" si="30"/>
        <v>0</v>
      </c>
    </row>
    <row r="139" spans="1:1023" hidden="1">
      <c r="A139" s="17" t="s">
        <v>25</v>
      </c>
      <c r="B139" s="9" t="s">
        <v>148</v>
      </c>
      <c r="C139" s="9">
        <v>200</v>
      </c>
      <c r="D139" s="12" t="s">
        <v>26</v>
      </c>
      <c r="E139" s="15"/>
      <c r="F139" s="13">
        <f>E139+E139*5%</f>
        <v>0</v>
      </c>
      <c r="G139" s="13">
        <f>F139+F139*5%</f>
        <v>0</v>
      </c>
    </row>
    <row r="140" spans="1:1023" s="24" customFormat="1" ht="52.2" hidden="1">
      <c r="A140" s="18" t="s">
        <v>149</v>
      </c>
      <c r="B140" s="8" t="s">
        <v>150</v>
      </c>
      <c r="C140" s="8"/>
      <c r="D140" s="20"/>
      <c r="E140" s="19">
        <f>E141+E143</f>
        <v>0</v>
      </c>
      <c r="F140" s="19">
        <f>F141+F143</f>
        <v>0</v>
      </c>
      <c r="G140" s="19">
        <f>G141+G143</f>
        <v>0</v>
      </c>
      <c r="AMH140" s="26"/>
      <c r="AMI140" s="26"/>
    </row>
    <row r="141" spans="1:1023" ht="72" hidden="1">
      <c r="A141" s="14" t="s">
        <v>38</v>
      </c>
      <c r="B141" s="9" t="s">
        <v>151</v>
      </c>
      <c r="C141" s="9"/>
      <c r="D141" s="12"/>
      <c r="E141" s="10">
        <f>E142</f>
        <v>0</v>
      </c>
      <c r="F141" s="10">
        <f>F142</f>
        <v>0</v>
      </c>
      <c r="G141" s="10">
        <f>G142</f>
        <v>0</v>
      </c>
    </row>
    <row r="142" spans="1:1023" ht="36" hidden="1">
      <c r="A142" s="11" t="s">
        <v>24</v>
      </c>
      <c r="B142" s="9" t="s">
        <v>151</v>
      </c>
      <c r="C142" s="9">
        <v>200</v>
      </c>
      <c r="D142" s="12"/>
      <c r="E142" s="15"/>
      <c r="F142" s="13">
        <f>E142+E142*5%</f>
        <v>0</v>
      </c>
      <c r="G142" s="13">
        <f>F142+F142*5%</f>
        <v>0</v>
      </c>
    </row>
    <row r="143" spans="1:1023" ht="72" hidden="1">
      <c r="A143" s="14" t="s">
        <v>38</v>
      </c>
      <c r="B143" s="9" t="s">
        <v>151</v>
      </c>
      <c r="C143" s="9"/>
      <c r="D143" s="12"/>
      <c r="E143" s="10">
        <f t="shared" ref="E143:G144" si="31">E144</f>
        <v>0</v>
      </c>
      <c r="F143" s="10">
        <f t="shared" si="31"/>
        <v>0</v>
      </c>
      <c r="G143" s="10">
        <f t="shared" si="31"/>
        <v>0</v>
      </c>
    </row>
    <row r="144" spans="1:1023" ht="36" hidden="1">
      <c r="A144" s="11" t="s">
        <v>24</v>
      </c>
      <c r="B144" s="9" t="s">
        <v>151</v>
      </c>
      <c r="C144" s="9">
        <v>200</v>
      </c>
      <c r="D144" s="12"/>
      <c r="E144" s="13">
        <f t="shared" si="31"/>
        <v>0</v>
      </c>
      <c r="F144" s="13">
        <f t="shared" si="31"/>
        <v>0</v>
      </c>
      <c r="G144" s="13">
        <f t="shared" si="31"/>
        <v>0</v>
      </c>
    </row>
    <row r="145" spans="1:7" ht="19.5" hidden="1" customHeight="1">
      <c r="A145" s="72" t="s">
        <v>40</v>
      </c>
      <c r="B145" s="33" t="s">
        <v>151</v>
      </c>
      <c r="C145" s="33">
        <v>200</v>
      </c>
      <c r="D145" s="43" t="s">
        <v>64</v>
      </c>
      <c r="E145" s="34"/>
      <c r="F145" s="35">
        <f>E145+E145*5%</f>
        <v>0</v>
      </c>
      <c r="G145" s="35">
        <f>F145+F145*5%</f>
        <v>0</v>
      </c>
    </row>
    <row r="146" spans="1:7" ht="99" customHeight="1">
      <c r="A146" s="73" t="s">
        <v>254</v>
      </c>
      <c r="B146" s="62" t="s">
        <v>152</v>
      </c>
      <c r="C146" s="62"/>
      <c r="D146" s="74"/>
      <c r="E146" s="64">
        <f>E147+E151</f>
        <v>50</v>
      </c>
      <c r="F146" s="64">
        <f>F147+F151</f>
        <v>52.5</v>
      </c>
      <c r="G146" s="64">
        <f>G147+G151</f>
        <v>55.125</v>
      </c>
    </row>
    <row r="147" spans="1:7" ht="48" customHeight="1">
      <c r="A147" s="36" t="s">
        <v>153</v>
      </c>
      <c r="B147" s="37" t="s">
        <v>154</v>
      </c>
      <c r="C147" s="37"/>
      <c r="D147" s="44"/>
      <c r="E147" s="66">
        <f>E148</f>
        <v>10</v>
      </c>
      <c r="F147" s="39">
        <f>F150</f>
        <v>10.5</v>
      </c>
      <c r="G147" s="39">
        <f>G150</f>
        <v>11.025</v>
      </c>
    </row>
    <row r="148" spans="1:7" ht="90">
      <c r="A148" s="36" t="s">
        <v>155</v>
      </c>
      <c r="B148" s="37" t="s">
        <v>156</v>
      </c>
      <c r="C148" s="37"/>
      <c r="D148" s="44"/>
      <c r="E148" s="39">
        <f>E149</f>
        <v>10</v>
      </c>
      <c r="F148" s="39">
        <f>F149</f>
        <v>10.5</v>
      </c>
      <c r="G148" s="39">
        <f>G149</f>
        <v>11.025</v>
      </c>
    </row>
    <row r="149" spans="1:7" ht="36">
      <c r="A149" s="11" t="s">
        <v>24</v>
      </c>
      <c r="B149" s="37" t="s">
        <v>156</v>
      </c>
      <c r="C149" s="37">
        <v>200</v>
      </c>
      <c r="D149" s="44"/>
      <c r="E149" s="39">
        <f>E150</f>
        <v>10</v>
      </c>
      <c r="F149" s="39">
        <f>F150</f>
        <v>10.5</v>
      </c>
      <c r="G149" s="39">
        <f>G150</f>
        <v>11.025</v>
      </c>
    </row>
    <row r="150" spans="1:7">
      <c r="A150" s="47" t="s">
        <v>40</v>
      </c>
      <c r="B150" s="37" t="s">
        <v>156</v>
      </c>
      <c r="C150" s="37">
        <v>200</v>
      </c>
      <c r="D150" s="44" t="s">
        <v>64</v>
      </c>
      <c r="E150" s="38">
        <v>10</v>
      </c>
      <c r="F150" s="39">
        <f>E150+E150*5%</f>
        <v>10.5</v>
      </c>
      <c r="G150" s="39">
        <f>F150+F150*5%</f>
        <v>11.025</v>
      </c>
    </row>
    <row r="151" spans="1:7" ht="54">
      <c r="A151" s="36" t="s">
        <v>157</v>
      </c>
      <c r="B151" s="37" t="s">
        <v>158</v>
      </c>
      <c r="C151" s="37"/>
      <c r="D151" s="44"/>
      <c r="E151" s="66">
        <f t="shared" ref="E151:G153" si="32">E152</f>
        <v>40</v>
      </c>
      <c r="F151" s="66">
        <f t="shared" si="32"/>
        <v>42</v>
      </c>
      <c r="G151" s="66">
        <f t="shared" si="32"/>
        <v>44.1</v>
      </c>
    </row>
    <row r="152" spans="1:7" ht="90">
      <c r="A152" s="36" t="s">
        <v>155</v>
      </c>
      <c r="B152" s="37" t="s">
        <v>159</v>
      </c>
      <c r="C152" s="37"/>
      <c r="D152" s="44"/>
      <c r="E152" s="39">
        <f t="shared" si="32"/>
        <v>40</v>
      </c>
      <c r="F152" s="39">
        <f t="shared" si="32"/>
        <v>42</v>
      </c>
      <c r="G152" s="39">
        <f t="shared" si="32"/>
        <v>44.1</v>
      </c>
    </row>
    <row r="153" spans="1:7" ht="36">
      <c r="A153" s="11" t="s">
        <v>24</v>
      </c>
      <c r="B153" s="37" t="s">
        <v>159</v>
      </c>
      <c r="C153" s="37">
        <v>200</v>
      </c>
      <c r="D153" s="44"/>
      <c r="E153" s="39">
        <f t="shared" si="32"/>
        <v>40</v>
      </c>
      <c r="F153" s="39">
        <f t="shared" si="32"/>
        <v>42</v>
      </c>
      <c r="G153" s="39">
        <f t="shared" si="32"/>
        <v>44.1</v>
      </c>
    </row>
    <row r="154" spans="1:7">
      <c r="A154" s="47" t="s">
        <v>25</v>
      </c>
      <c r="B154" s="37" t="s">
        <v>159</v>
      </c>
      <c r="C154" s="37">
        <v>200</v>
      </c>
      <c r="D154" s="44" t="s">
        <v>26</v>
      </c>
      <c r="E154" s="38">
        <v>40</v>
      </c>
      <c r="F154" s="39">
        <f>E154+E154*5%</f>
        <v>42</v>
      </c>
      <c r="G154" s="39">
        <f>F154+F154*5%</f>
        <v>44.1</v>
      </c>
    </row>
    <row r="155" spans="1:7" ht="87">
      <c r="A155" s="75" t="s">
        <v>160</v>
      </c>
      <c r="B155" s="76" t="s">
        <v>161</v>
      </c>
      <c r="C155" s="76"/>
      <c r="D155" s="77"/>
      <c r="E155" s="78">
        <f>E156</f>
        <v>400</v>
      </c>
      <c r="F155" s="78">
        <f>F156</f>
        <v>420</v>
      </c>
      <c r="G155" s="78">
        <f>G156</f>
        <v>441</v>
      </c>
    </row>
    <row r="156" spans="1:7" ht="54">
      <c r="A156" s="45" t="s">
        <v>162</v>
      </c>
      <c r="B156" s="70" t="s">
        <v>163</v>
      </c>
      <c r="C156" s="70"/>
      <c r="D156" s="71"/>
      <c r="E156" s="39">
        <f>E157+E160+E163</f>
        <v>400</v>
      </c>
      <c r="F156" s="39">
        <f>F157+F160+F163</f>
        <v>420</v>
      </c>
      <c r="G156" s="39">
        <f>G157+G160+G163</f>
        <v>441</v>
      </c>
    </row>
    <row r="157" spans="1:7" ht="36">
      <c r="A157" s="45" t="s">
        <v>164</v>
      </c>
      <c r="B157" s="70" t="s">
        <v>165</v>
      </c>
      <c r="C157" s="70"/>
      <c r="D157" s="71"/>
      <c r="E157" s="66">
        <f t="shared" ref="E157:G158" si="33">E158</f>
        <v>400</v>
      </c>
      <c r="F157" s="66">
        <f t="shared" si="33"/>
        <v>420</v>
      </c>
      <c r="G157" s="66">
        <f t="shared" si="33"/>
        <v>441</v>
      </c>
    </row>
    <row r="158" spans="1:7" ht="36">
      <c r="A158" s="16" t="s">
        <v>166</v>
      </c>
      <c r="B158" s="70" t="s">
        <v>165</v>
      </c>
      <c r="C158" s="37">
        <v>400</v>
      </c>
      <c r="D158" s="44"/>
      <c r="E158" s="39">
        <f t="shared" si="33"/>
        <v>400</v>
      </c>
      <c r="F158" s="39">
        <f t="shared" si="33"/>
        <v>420</v>
      </c>
      <c r="G158" s="39">
        <f t="shared" si="33"/>
        <v>441</v>
      </c>
    </row>
    <row r="159" spans="1:7" ht="16.5" customHeight="1">
      <c r="A159" s="47" t="s">
        <v>167</v>
      </c>
      <c r="B159" s="70" t="s">
        <v>165</v>
      </c>
      <c r="C159" s="37">
        <v>400</v>
      </c>
      <c r="D159" s="44" t="s">
        <v>168</v>
      </c>
      <c r="E159" s="38">
        <v>400</v>
      </c>
      <c r="F159" s="39">
        <f>E159+E159*5%</f>
        <v>420</v>
      </c>
      <c r="G159" s="39">
        <f>F159+F159*5%</f>
        <v>441</v>
      </c>
    </row>
    <row r="160" spans="1:7" ht="36" hidden="1">
      <c r="A160" s="45" t="s">
        <v>164</v>
      </c>
      <c r="B160" s="70" t="s">
        <v>169</v>
      </c>
      <c r="C160" s="70"/>
      <c r="D160" s="44"/>
      <c r="E160" s="66">
        <f t="shared" ref="E160:G161" si="34">E161</f>
        <v>0</v>
      </c>
      <c r="F160" s="39">
        <f t="shared" si="34"/>
        <v>0</v>
      </c>
      <c r="G160" s="39">
        <f t="shared" si="34"/>
        <v>0</v>
      </c>
    </row>
    <row r="161" spans="1:1023" ht="36" hidden="1">
      <c r="A161" s="16" t="s">
        <v>166</v>
      </c>
      <c r="B161" s="70" t="s">
        <v>169</v>
      </c>
      <c r="C161" s="37">
        <v>400</v>
      </c>
      <c r="D161" s="44"/>
      <c r="E161" s="39">
        <f t="shared" si="34"/>
        <v>0</v>
      </c>
      <c r="F161" s="39">
        <f t="shared" si="34"/>
        <v>0</v>
      </c>
      <c r="G161" s="39">
        <f t="shared" si="34"/>
        <v>0</v>
      </c>
    </row>
    <row r="162" spans="1:1023" hidden="1">
      <c r="A162" s="47" t="s">
        <v>167</v>
      </c>
      <c r="B162" s="70" t="s">
        <v>169</v>
      </c>
      <c r="C162" s="37">
        <v>400</v>
      </c>
      <c r="D162" s="44" t="s">
        <v>168</v>
      </c>
      <c r="E162" s="38"/>
      <c r="F162" s="39">
        <f>E162+E162*5%</f>
        <v>0</v>
      </c>
      <c r="G162" s="39">
        <f>F162+F162*5%</f>
        <v>0</v>
      </c>
    </row>
    <row r="163" spans="1:1023" ht="36" hidden="1">
      <c r="A163" s="45" t="s">
        <v>164</v>
      </c>
      <c r="B163" s="70" t="s">
        <v>170</v>
      </c>
      <c r="C163" s="70"/>
      <c r="D163" s="44"/>
      <c r="E163" s="66">
        <f t="shared" ref="E163:G164" si="35">E164</f>
        <v>0</v>
      </c>
      <c r="F163" s="39">
        <f t="shared" si="35"/>
        <v>0</v>
      </c>
      <c r="G163" s="39">
        <f t="shared" si="35"/>
        <v>0</v>
      </c>
    </row>
    <row r="164" spans="1:1023" ht="36" hidden="1">
      <c r="A164" s="16" t="s">
        <v>166</v>
      </c>
      <c r="B164" s="70" t="s">
        <v>170</v>
      </c>
      <c r="C164" s="37">
        <v>400</v>
      </c>
      <c r="D164" s="44"/>
      <c r="E164" s="39">
        <f t="shared" si="35"/>
        <v>0</v>
      </c>
      <c r="F164" s="39">
        <f t="shared" si="35"/>
        <v>0</v>
      </c>
      <c r="G164" s="39">
        <f t="shared" si="35"/>
        <v>0</v>
      </c>
    </row>
    <row r="165" spans="1:1023" hidden="1">
      <c r="A165" s="47" t="s">
        <v>167</v>
      </c>
      <c r="B165" s="70" t="s">
        <v>170</v>
      </c>
      <c r="C165" s="37">
        <v>400</v>
      </c>
      <c r="D165" s="44" t="s">
        <v>168</v>
      </c>
      <c r="E165" s="38"/>
      <c r="F165" s="39">
        <f>E165+E165*5%</f>
        <v>0</v>
      </c>
      <c r="G165" s="39">
        <f>F165+F165*5%</f>
        <v>0</v>
      </c>
    </row>
    <row r="166" spans="1:1023" s="24" customFormat="1" ht="17.399999999999999">
      <c r="A166" s="61" t="s">
        <v>171</v>
      </c>
      <c r="B166" s="62" t="s">
        <v>172</v>
      </c>
      <c r="C166" s="62"/>
      <c r="D166" s="63"/>
      <c r="E166" s="64">
        <f>E167+E174</f>
        <v>6394.5</v>
      </c>
      <c r="F166" s="64">
        <f>F167+F174</f>
        <v>6714.2250000000004</v>
      </c>
      <c r="G166" s="64">
        <f>G167+G174</f>
        <v>7050.036250000001</v>
      </c>
      <c r="AMH166" s="26"/>
      <c r="AMI166" s="26"/>
    </row>
    <row r="167" spans="1:1023" ht="54">
      <c r="A167" s="36" t="s">
        <v>173</v>
      </c>
      <c r="B167" s="37" t="s">
        <v>174</v>
      </c>
      <c r="C167" s="37"/>
      <c r="D167" s="37"/>
      <c r="E167" s="66">
        <f>E168</f>
        <v>1108</v>
      </c>
      <c r="F167" s="66">
        <f>F168</f>
        <v>1163.4000000000001</v>
      </c>
      <c r="G167" s="66">
        <f>G168</f>
        <v>1221.5700000000002</v>
      </c>
    </row>
    <row r="168" spans="1:1023">
      <c r="A168" s="36" t="s">
        <v>175</v>
      </c>
      <c r="B168" s="37" t="s">
        <v>176</v>
      </c>
      <c r="C168" s="37"/>
      <c r="D168" s="37"/>
      <c r="E168" s="39">
        <f>E169+E172</f>
        <v>1108</v>
      </c>
      <c r="F168" s="39">
        <f>F169+F172</f>
        <v>1163.4000000000001</v>
      </c>
      <c r="G168" s="39">
        <f>G169+G172</f>
        <v>1221.5700000000002</v>
      </c>
    </row>
    <row r="169" spans="1:1023">
      <c r="A169" s="36" t="s">
        <v>177</v>
      </c>
      <c r="B169" s="37" t="s">
        <v>178</v>
      </c>
      <c r="C169" s="37"/>
      <c r="D169" s="37"/>
      <c r="E169" s="39">
        <f t="shared" ref="E169:G170" si="36">E170</f>
        <v>1108</v>
      </c>
      <c r="F169" s="39">
        <f t="shared" si="36"/>
        <v>1163.4000000000001</v>
      </c>
      <c r="G169" s="39">
        <f t="shared" si="36"/>
        <v>1221.5700000000002</v>
      </c>
    </row>
    <row r="170" spans="1:1023" ht="72">
      <c r="A170" s="27" t="s">
        <v>179</v>
      </c>
      <c r="B170" s="37" t="s">
        <v>178</v>
      </c>
      <c r="C170" s="37">
        <v>100</v>
      </c>
      <c r="D170" s="37"/>
      <c r="E170" s="39">
        <f t="shared" si="36"/>
        <v>1108</v>
      </c>
      <c r="F170" s="39">
        <f t="shared" si="36"/>
        <v>1163.4000000000001</v>
      </c>
      <c r="G170" s="39">
        <f t="shared" si="36"/>
        <v>1221.5700000000002</v>
      </c>
    </row>
    <row r="171" spans="1:1023" ht="59.25" customHeight="1">
      <c r="A171" s="36" t="s">
        <v>180</v>
      </c>
      <c r="B171" s="37" t="s">
        <v>178</v>
      </c>
      <c r="C171" s="37">
        <v>100</v>
      </c>
      <c r="D171" s="44" t="s">
        <v>181</v>
      </c>
      <c r="E171" s="38">
        <v>1108</v>
      </c>
      <c r="F171" s="39">
        <f>E171+E171*5%</f>
        <v>1163.4000000000001</v>
      </c>
      <c r="G171" s="39">
        <f>F171+F171*5%</f>
        <v>1221.5700000000002</v>
      </c>
    </row>
    <row r="172" spans="1:1023" ht="36" hidden="1">
      <c r="A172" s="57" t="s">
        <v>180</v>
      </c>
      <c r="B172" s="59" t="s">
        <v>182</v>
      </c>
      <c r="C172" s="59">
        <v>100</v>
      </c>
      <c r="D172" s="59"/>
      <c r="E172" s="69">
        <f>E173</f>
        <v>0</v>
      </c>
      <c r="F172" s="69">
        <f>F173</f>
        <v>0</v>
      </c>
      <c r="G172" s="69">
        <f>G173</f>
        <v>0</v>
      </c>
    </row>
    <row r="173" spans="1:1023" ht="72" hidden="1">
      <c r="A173" s="65" t="s">
        <v>179</v>
      </c>
      <c r="B173" s="33" t="s">
        <v>182</v>
      </c>
      <c r="C173" s="33">
        <v>100</v>
      </c>
      <c r="D173" s="43" t="s">
        <v>181</v>
      </c>
      <c r="E173" s="34"/>
      <c r="F173" s="35">
        <f>E173+E173*5%</f>
        <v>0</v>
      </c>
      <c r="G173" s="35">
        <f>F173+F173*5%</f>
        <v>0</v>
      </c>
    </row>
    <row r="174" spans="1:1023" s="24" customFormat="1" ht="34.799999999999997">
      <c r="A174" s="61" t="s">
        <v>183</v>
      </c>
      <c r="B174" s="41" t="s">
        <v>184</v>
      </c>
      <c r="C174" s="62"/>
      <c r="D174" s="63"/>
      <c r="E174" s="64">
        <f>E175</f>
        <v>5286.5</v>
      </c>
      <c r="F174" s="64">
        <f>F175</f>
        <v>5550.8249999999998</v>
      </c>
      <c r="G174" s="64">
        <f>G175</f>
        <v>5828.4662500000004</v>
      </c>
      <c r="AMH174" s="26"/>
      <c r="AMI174" s="26"/>
    </row>
    <row r="175" spans="1:1023">
      <c r="A175" s="36" t="s">
        <v>175</v>
      </c>
      <c r="B175" s="44" t="s">
        <v>185</v>
      </c>
      <c r="C175" s="37"/>
      <c r="D175" s="37"/>
      <c r="E175" s="39">
        <f>E176+E182+E185+E187+E190+E193</f>
        <v>5286.5</v>
      </c>
      <c r="F175" s="39">
        <f>F176+F182+F185+F187+F190+F193</f>
        <v>5550.8249999999998</v>
      </c>
      <c r="G175" s="39">
        <f>G176+G182+G185+G187+G190+G193</f>
        <v>5828.4662500000004</v>
      </c>
    </row>
    <row r="176" spans="1:1023">
      <c r="A176" s="36" t="s">
        <v>177</v>
      </c>
      <c r="B176" s="44" t="s">
        <v>186</v>
      </c>
      <c r="C176" s="37"/>
      <c r="D176" s="37"/>
      <c r="E176" s="66">
        <f>E177+E179</f>
        <v>5078</v>
      </c>
      <c r="F176" s="66">
        <f>F177+F179</f>
        <v>5331.9</v>
      </c>
      <c r="G176" s="66">
        <f>G177+G179</f>
        <v>5598.4949999999999</v>
      </c>
    </row>
    <row r="177" spans="1:7" ht="72">
      <c r="A177" s="27" t="s">
        <v>179</v>
      </c>
      <c r="B177" s="44" t="s">
        <v>186</v>
      </c>
      <c r="C177" s="37">
        <v>100</v>
      </c>
      <c r="D177" s="37"/>
      <c r="E177" s="39">
        <f>E178</f>
        <v>4128</v>
      </c>
      <c r="F177" s="39">
        <f>F178</f>
        <v>4334.3999999999996</v>
      </c>
      <c r="G177" s="39">
        <f>G178</f>
        <v>4551.12</v>
      </c>
    </row>
    <row r="178" spans="1:7" ht="36">
      <c r="A178" s="36" t="s">
        <v>180</v>
      </c>
      <c r="B178" s="44" t="s">
        <v>186</v>
      </c>
      <c r="C178" s="37">
        <v>100</v>
      </c>
      <c r="D178" s="44" t="s">
        <v>181</v>
      </c>
      <c r="E178" s="38">
        <v>4128</v>
      </c>
      <c r="F178" s="39">
        <f>E178+E178*5%</f>
        <v>4334.3999999999996</v>
      </c>
      <c r="G178" s="39">
        <f>F178+F178*5%</f>
        <v>4551.12</v>
      </c>
    </row>
    <row r="179" spans="1:7" ht="36">
      <c r="A179" s="11" t="s">
        <v>24</v>
      </c>
      <c r="B179" s="44" t="s">
        <v>186</v>
      </c>
      <c r="C179" s="37">
        <v>200</v>
      </c>
      <c r="D179" s="37"/>
      <c r="E179" s="39">
        <f>E180+E181</f>
        <v>950</v>
      </c>
      <c r="F179" s="39">
        <f>F180+F181</f>
        <v>997.5</v>
      </c>
      <c r="G179" s="39">
        <f>G180+G181</f>
        <v>1047.375</v>
      </c>
    </row>
    <row r="180" spans="1:7" ht="54">
      <c r="A180" s="36" t="s">
        <v>187</v>
      </c>
      <c r="B180" s="44" t="s">
        <v>186</v>
      </c>
      <c r="C180" s="37">
        <v>200</v>
      </c>
      <c r="D180" s="44" t="s">
        <v>188</v>
      </c>
      <c r="E180" s="38">
        <v>100</v>
      </c>
      <c r="F180" s="39">
        <f>E180+E180*5%</f>
        <v>105</v>
      </c>
      <c r="G180" s="39">
        <f>F180+F180*5%</f>
        <v>110.25</v>
      </c>
    </row>
    <row r="181" spans="1:7" ht="65.25" customHeight="1">
      <c r="A181" s="36" t="s">
        <v>189</v>
      </c>
      <c r="B181" s="44" t="s">
        <v>186</v>
      </c>
      <c r="C181" s="37">
        <v>200</v>
      </c>
      <c r="D181" s="37" t="s">
        <v>190</v>
      </c>
      <c r="E181" s="38">
        <v>850</v>
      </c>
      <c r="F181" s="39">
        <f>E181+E181*5%</f>
        <v>892.5</v>
      </c>
      <c r="G181" s="39">
        <f>F181+F181*5%</f>
        <v>937.125</v>
      </c>
    </row>
    <row r="182" spans="1:7" hidden="1">
      <c r="A182" s="36" t="s">
        <v>191</v>
      </c>
      <c r="B182" s="44" t="s">
        <v>192</v>
      </c>
      <c r="C182" s="37"/>
      <c r="D182" s="37"/>
      <c r="E182" s="54">
        <f t="shared" ref="E182:G183" si="37">E183</f>
        <v>0</v>
      </c>
      <c r="F182" s="54">
        <f t="shared" si="37"/>
        <v>0</v>
      </c>
      <c r="G182" s="54">
        <f t="shared" si="37"/>
        <v>0</v>
      </c>
    </row>
    <row r="183" spans="1:7" ht="36" hidden="1">
      <c r="A183" s="36" t="s">
        <v>180</v>
      </c>
      <c r="B183" s="44" t="s">
        <v>192</v>
      </c>
      <c r="C183" s="37">
        <v>100</v>
      </c>
      <c r="D183" s="37"/>
      <c r="E183" s="39">
        <f t="shared" si="37"/>
        <v>0</v>
      </c>
      <c r="F183" s="39">
        <f t="shared" si="37"/>
        <v>0</v>
      </c>
      <c r="G183" s="39">
        <f t="shared" si="37"/>
        <v>0</v>
      </c>
    </row>
    <row r="184" spans="1:7" ht="72" hidden="1">
      <c r="A184" s="27" t="s">
        <v>179</v>
      </c>
      <c r="B184" s="44" t="s">
        <v>192</v>
      </c>
      <c r="C184" s="37">
        <v>100</v>
      </c>
      <c r="D184" s="44" t="s">
        <v>181</v>
      </c>
      <c r="E184" s="38"/>
      <c r="F184" s="39">
        <f>E184+E184*5%</f>
        <v>0</v>
      </c>
      <c r="G184" s="39">
        <f>F184+F184*5%</f>
        <v>0</v>
      </c>
    </row>
    <row r="185" spans="1:7" ht="54" hidden="1">
      <c r="A185" s="45" t="s">
        <v>193</v>
      </c>
      <c r="B185" s="67" t="s">
        <v>194</v>
      </c>
      <c r="C185" s="37"/>
      <c r="D185" s="44"/>
      <c r="E185" s="54">
        <f>E186</f>
        <v>0</v>
      </c>
      <c r="F185" s="54">
        <f>F186</f>
        <v>0</v>
      </c>
      <c r="G185" s="54">
        <f>G186</f>
        <v>0</v>
      </c>
    </row>
    <row r="186" spans="1:7" ht="0.75" customHeight="1">
      <c r="A186" s="45" t="s">
        <v>30</v>
      </c>
      <c r="B186" s="67" t="s">
        <v>194</v>
      </c>
      <c r="C186" s="67" t="s">
        <v>195</v>
      </c>
      <c r="D186" s="37" t="s">
        <v>190</v>
      </c>
      <c r="E186" s="38"/>
      <c r="F186" s="39">
        <f>E186+E186*5%</f>
        <v>0</v>
      </c>
      <c r="G186" s="39">
        <f>F186+F186*5%</f>
        <v>0</v>
      </c>
    </row>
    <row r="187" spans="1:7" ht="40.5" customHeight="1">
      <c r="A187" s="68" t="s">
        <v>196</v>
      </c>
      <c r="B187" s="44" t="s">
        <v>197</v>
      </c>
      <c r="C187" s="37"/>
      <c r="D187" s="44"/>
      <c r="E187" s="54">
        <f t="shared" ref="E187:G188" si="38">E188</f>
        <v>172</v>
      </c>
      <c r="F187" s="54">
        <f t="shared" si="38"/>
        <v>180.6</v>
      </c>
      <c r="G187" s="54">
        <f t="shared" si="38"/>
        <v>189.63</v>
      </c>
    </row>
    <row r="188" spans="1:7">
      <c r="A188" s="16" t="s">
        <v>198</v>
      </c>
      <c r="B188" s="44" t="s">
        <v>197</v>
      </c>
      <c r="C188" s="37">
        <v>500</v>
      </c>
      <c r="D188" s="44"/>
      <c r="E188" s="39">
        <f t="shared" si="38"/>
        <v>172</v>
      </c>
      <c r="F188" s="39">
        <f t="shared" si="38"/>
        <v>180.6</v>
      </c>
      <c r="G188" s="39">
        <f t="shared" si="38"/>
        <v>189.63</v>
      </c>
    </row>
    <row r="189" spans="1:7" ht="36">
      <c r="A189" s="36" t="s">
        <v>199</v>
      </c>
      <c r="B189" s="44" t="s">
        <v>197</v>
      </c>
      <c r="C189" s="37">
        <v>500</v>
      </c>
      <c r="D189" s="44" t="s">
        <v>200</v>
      </c>
      <c r="E189" s="38">
        <v>172</v>
      </c>
      <c r="F189" s="39">
        <f>E189+E189*5%</f>
        <v>180.6</v>
      </c>
      <c r="G189" s="39">
        <f>F189+F189*5%</f>
        <v>189.63</v>
      </c>
    </row>
    <row r="190" spans="1:7" ht="54">
      <c r="A190" s="36" t="s">
        <v>201</v>
      </c>
      <c r="B190" s="44" t="s">
        <v>202</v>
      </c>
      <c r="C190" s="37"/>
      <c r="D190" s="44"/>
      <c r="E190" s="54">
        <f t="shared" ref="E190:G191" si="39">E191</f>
        <v>36.5</v>
      </c>
      <c r="F190" s="54">
        <f t="shared" si="39"/>
        <v>38.325000000000003</v>
      </c>
      <c r="G190" s="54">
        <f t="shared" si="39"/>
        <v>40.341250000000002</v>
      </c>
    </row>
    <row r="191" spans="1:7">
      <c r="A191" s="16" t="s">
        <v>198</v>
      </c>
      <c r="B191" s="44" t="s">
        <v>202</v>
      </c>
      <c r="C191" s="37">
        <v>500</v>
      </c>
      <c r="D191" s="44"/>
      <c r="E191" s="39">
        <f t="shared" si="39"/>
        <v>36.5</v>
      </c>
      <c r="F191" s="39">
        <f t="shared" si="39"/>
        <v>38.325000000000003</v>
      </c>
      <c r="G191" s="39">
        <f t="shared" si="39"/>
        <v>40.341250000000002</v>
      </c>
    </row>
    <row r="192" spans="1:7" ht="36">
      <c r="A192" s="36" t="s">
        <v>199</v>
      </c>
      <c r="B192" s="44" t="s">
        <v>202</v>
      </c>
      <c r="C192" s="37">
        <v>500</v>
      </c>
      <c r="D192" s="44" t="s">
        <v>200</v>
      </c>
      <c r="E192" s="38">
        <v>36.5</v>
      </c>
      <c r="F192" s="39">
        <f>E192+E192*5%</f>
        <v>38.325000000000003</v>
      </c>
      <c r="G192" s="39">
        <f>F192+F192*5%+0.1</f>
        <v>40.341250000000002</v>
      </c>
    </row>
    <row r="193" spans="1:10" ht="2.25" hidden="1" customHeight="1">
      <c r="A193" s="36" t="s">
        <v>203</v>
      </c>
      <c r="B193" s="44" t="s">
        <v>204</v>
      </c>
      <c r="C193" s="37"/>
      <c r="D193" s="37"/>
      <c r="E193" s="54">
        <f>E194+E196</f>
        <v>0</v>
      </c>
      <c r="F193" s="54">
        <f>F194+F196</f>
        <v>0</v>
      </c>
      <c r="G193" s="54">
        <f>G194+G196</f>
        <v>0</v>
      </c>
    </row>
    <row r="194" spans="1:10" ht="72" hidden="1">
      <c r="A194" s="27" t="s">
        <v>179</v>
      </c>
      <c r="B194" s="44" t="s">
        <v>204</v>
      </c>
      <c r="C194" s="37">
        <v>100</v>
      </c>
      <c r="D194" s="37"/>
      <c r="E194" s="38">
        <f>E195</f>
        <v>0</v>
      </c>
      <c r="F194" s="39">
        <f>E194+E194*5%</f>
        <v>0</v>
      </c>
      <c r="G194" s="39">
        <f>F194+F194*5%</f>
        <v>0</v>
      </c>
    </row>
    <row r="195" spans="1:10" hidden="1">
      <c r="A195" s="36" t="s">
        <v>92</v>
      </c>
      <c r="B195" s="44" t="s">
        <v>204</v>
      </c>
      <c r="C195" s="37"/>
      <c r="D195" s="44"/>
      <c r="E195" s="39">
        <f>E196</f>
        <v>0</v>
      </c>
      <c r="F195" s="39">
        <f>F196</f>
        <v>0</v>
      </c>
      <c r="G195" s="39">
        <f>G196</f>
        <v>0</v>
      </c>
    </row>
    <row r="196" spans="1:10" ht="0.75" hidden="1" customHeight="1">
      <c r="A196" s="11" t="s">
        <v>24</v>
      </c>
      <c r="B196" s="44" t="s">
        <v>204</v>
      </c>
      <c r="C196" s="37">
        <v>200</v>
      </c>
      <c r="D196" s="37"/>
      <c r="E196" s="39">
        <f>E197</f>
        <v>0</v>
      </c>
      <c r="F196" s="39">
        <f>F197</f>
        <v>0</v>
      </c>
      <c r="G196" s="39">
        <f>G197</f>
        <v>0</v>
      </c>
    </row>
    <row r="197" spans="1:10" hidden="1">
      <c r="A197" s="36" t="s">
        <v>92</v>
      </c>
      <c r="B197" s="44" t="s">
        <v>204</v>
      </c>
      <c r="C197" s="37">
        <v>200</v>
      </c>
      <c r="D197" s="44" t="s">
        <v>93</v>
      </c>
      <c r="E197" s="38"/>
      <c r="F197" s="39">
        <f>E197+E197*5%</f>
        <v>0</v>
      </c>
      <c r="G197" s="39">
        <f>F197+F197*5%</f>
        <v>0</v>
      </c>
    </row>
    <row r="198" spans="1:10" ht="45.45" customHeight="1">
      <c r="A198" s="61" t="s">
        <v>205</v>
      </c>
      <c r="B198" s="62" t="s">
        <v>206</v>
      </c>
      <c r="C198" s="62"/>
      <c r="D198" s="63"/>
      <c r="E198" s="64">
        <f t="shared" ref="E198:G199" si="40">E199</f>
        <v>4556.6000000000004</v>
      </c>
      <c r="F198" s="64">
        <f t="shared" si="40"/>
        <v>4670.4150000000009</v>
      </c>
      <c r="G198" s="64">
        <f t="shared" si="40"/>
        <v>4881.6757500000003</v>
      </c>
    </row>
    <row r="199" spans="1:10" ht="45.45" customHeight="1">
      <c r="A199" s="36" t="s">
        <v>175</v>
      </c>
      <c r="B199" s="37" t="s">
        <v>207</v>
      </c>
      <c r="C199" s="37"/>
      <c r="D199" s="37"/>
      <c r="E199" s="39">
        <f t="shared" si="40"/>
        <v>4556.6000000000004</v>
      </c>
      <c r="F199" s="39">
        <f t="shared" si="40"/>
        <v>4670.4150000000009</v>
      </c>
      <c r="G199" s="39">
        <f t="shared" si="40"/>
        <v>4881.6757500000003</v>
      </c>
    </row>
    <row r="200" spans="1:10" ht="45.45" customHeight="1">
      <c r="A200" s="36" t="s">
        <v>175</v>
      </c>
      <c r="B200" s="44" t="s">
        <v>208</v>
      </c>
      <c r="C200" s="37"/>
      <c r="D200" s="44"/>
      <c r="E200" s="39">
        <f>E201+E203+E205+E210+E213+E216+E218+E221+E224+E227+E230+E233+E235+E238+E240+E243+E246+E248+E251</f>
        <v>4556.6000000000004</v>
      </c>
      <c r="F200" s="39">
        <f>F201+F203+F205+F210+F213+F216+F218+F221+F224+F227+F230+F233+F235+F238+F240+F243+F246+F248+F251</f>
        <v>4670.4150000000009</v>
      </c>
      <c r="G200" s="39">
        <f>G201+G203+G205+G210+G213+G216+G218+G221+G224+G227+G230+G233+G235+G238+G240+G243+G246+G248+G251</f>
        <v>4881.6757500000003</v>
      </c>
    </row>
    <row r="201" spans="1:10" ht="9.15" hidden="1" customHeight="1">
      <c r="A201" s="57" t="s">
        <v>209</v>
      </c>
      <c r="B201" s="58" t="s">
        <v>210</v>
      </c>
      <c r="C201" s="59"/>
      <c r="D201" s="58"/>
      <c r="E201" s="60">
        <f>E202</f>
        <v>0</v>
      </c>
      <c r="F201" s="60">
        <f>F202</f>
        <v>0</v>
      </c>
      <c r="G201" s="60">
        <f>G202</f>
        <v>0</v>
      </c>
    </row>
    <row r="202" spans="1:10" ht="9.15" hidden="1" customHeight="1">
      <c r="A202" s="27" t="s">
        <v>211</v>
      </c>
      <c r="B202" s="43" t="s">
        <v>210</v>
      </c>
      <c r="C202" s="33">
        <v>800</v>
      </c>
      <c r="D202" s="43" t="s">
        <v>212</v>
      </c>
      <c r="E202" s="34"/>
      <c r="F202" s="35">
        <f>E202+E202*5%</f>
        <v>0</v>
      </c>
      <c r="G202" s="35">
        <f>F202+F202*5%</f>
        <v>0</v>
      </c>
    </row>
    <row r="203" spans="1:10" ht="45.45" customHeight="1">
      <c r="A203" s="49" t="s">
        <v>213</v>
      </c>
      <c r="B203" s="44" t="s">
        <v>214</v>
      </c>
      <c r="C203" s="37"/>
      <c r="D203" s="44"/>
      <c r="E203" s="54">
        <f>E204</f>
        <v>3</v>
      </c>
      <c r="F203" s="54">
        <f>F204</f>
        <v>3.15</v>
      </c>
      <c r="G203" s="54">
        <f>G204</f>
        <v>3.3075000000000001</v>
      </c>
    </row>
    <row r="204" spans="1:10" ht="45.45" customHeight="1">
      <c r="A204" s="50" t="s">
        <v>211</v>
      </c>
      <c r="B204" s="44" t="s">
        <v>214</v>
      </c>
      <c r="C204" s="37">
        <v>800</v>
      </c>
      <c r="D204" s="44" t="s">
        <v>215</v>
      </c>
      <c r="E204" s="38">
        <v>3</v>
      </c>
      <c r="F204" s="39">
        <f>E204+E204*5%</f>
        <v>3.15</v>
      </c>
      <c r="G204" s="39">
        <f>F204+F204*5%</f>
        <v>3.3075000000000001</v>
      </c>
    </row>
    <row r="205" spans="1:10">
      <c r="A205" s="51" t="s">
        <v>216</v>
      </c>
      <c r="B205" s="37" t="s">
        <v>217</v>
      </c>
      <c r="C205" s="37"/>
      <c r="D205" s="44"/>
      <c r="E205" s="54">
        <f>E206+E208</f>
        <v>620</v>
      </c>
      <c r="F205" s="54">
        <f>F206+F208</f>
        <v>651</v>
      </c>
      <c r="G205" s="54">
        <f>G206+G208</f>
        <v>683.55</v>
      </c>
      <c r="I205" s="28" t="s">
        <v>188</v>
      </c>
      <c r="J205" s="29">
        <f>E180</f>
        <v>100</v>
      </c>
    </row>
    <row r="206" spans="1:10" ht="36">
      <c r="A206" s="52" t="s">
        <v>24</v>
      </c>
      <c r="B206" s="37" t="s">
        <v>217</v>
      </c>
      <c r="C206" s="37">
        <v>200</v>
      </c>
      <c r="D206" s="44"/>
      <c r="E206" s="39">
        <f>E207</f>
        <v>600</v>
      </c>
      <c r="F206" s="39">
        <f>F207</f>
        <v>630</v>
      </c>
      <c r="G206" s="39">
        <f>G207</f>
        <v>661.5</v>
      </c>
      <c r="I206" s="28" t="s">
        <v>181</v>
      </c>
      <c r="J206" s="29">
        <v>4564.5</v>
      </c>
    </row>
    <row r="207" spans="1:10">
      <c r="A207" s="49" t="s">
        <v>92</v>
      </c>
      <c r="B207" s="37" t="s">
        <v>217</v>
      </c>
      <c r="C207" s="37">
        <v>200</v>
      </c>
      <c r="D207" s="44" t="s">
        <v>93</v>
      </c>
      <c r="E207" s="38">
        <v>600</v>
      </c>
      <c r="F207" s="39">
        <f>E207+E207*5%</f>
        <v>630</v>
      </c>
      <c r="G207" s="39">
        <f>F207+F207*5%</f>
        <v>661.5</v>
      </c>
      <c r="I207" s="28" t="s">
        <v>200</v>
      </c>
      <c r="J207" s="29">
        <v>220</v>
      </c>
    </row>
    <row r="208" spans="1:10" ht="23.25" customHeight="1">
      <c r="A208" s="50" t="s">
        <v>211</v>
      </c>
      <c r="B208" s="37" t="s">
        <v>217</v>
      </c>
      <c r="C208" s="37">
        <v>800</v>
      </c>
      <c r="D208" s="44"/>
      <c r="E208" s="39">
        <f>E209</f>
        <v>20</v>
      </c>
      <c r="F208" s="39">
        <f>F209</f>
        <v>21</v>
      </c>
      <c r="G208" s="39">
        <f>G209</f>
        <v>22.05</v>
      </c>
      <c r="I208" s="28" t="s">
        <v>212</v>
      </c>
      <c r="J208" s="29">
        <f>E202</f>
        <v>0</v>
      </c>
    </row>
    <row r="209" spans="1:10" ht="69" customHeight="1">
      <c r="A209" s="53" t="s">
        <v>218</v>
      </c>
      <c r="B209" s="56" t="s">
        <v>217</v>
      </c>
      <c r="C209" s="37">
        <v>800</v>
      </c>
      <c r="D209" s="44" t="s">
        <v>93</v>
      </c>
      <c r="E209" s="55">
        <v>20</v>
      </c>
      <c r="F209" s="39">
        <f>E209+E209*5%</f>
        <v>21</v>
      </c>
      <c r="G209" s="39">
        <f>F209+F209*5%</f>
        <v>22.05</v>
      </c>
      <c r="I209" s="30" t="s">
        <v>215</v>
      </c>
      <c r="J209" s="29">
        <v>3.2</v>
      </c>
    </row>
    <row r="210" spans="1:10" ht="39" customHeight="1">
      <c r="A210" s="36" t="s">
        <v>219</v>
      </c>
      <c r="B210" s="37" t="s">
        <v>220</v>
      </c>
      <c r="C210" s="37"/>
      <c r="D210" s="44"/>
      <c r="E210" s="46">
        <f t="shared" ref="E210:G211" si="41">E211</f>
        <v>0</v>
      </c>
      <c r="F210" s="46">
        <f t="shared" si="41"/>
        <v>0</v>
      </c>
      <c r="G210" s="46">
        <f t="shared" si="41"/>
        <v>0</v>
      </c>
      <c r="I210" s="30" t="s">
        <v>93</v>
      </c>
      <c r="J210" s="29">
        <v>467.1</v>
      </c>
    </row>
    <row r="211" spans="1:10" ht="57.75" customHeight="1">
      <c r="A211" s="50" t="s">
        <v>179</v>
      </c>
      <c r="B211" s="37" t="s">
        <v>220</v>
      </c>
      <c r="C211" s="37">
        <v>100</v>
      </c>
      <c r="D211" s="37"/>
      <c r="E211" s="39">
        <f t="shared" si="41"/>
        <v>0</v>
      </c>
      <c r="F211" s="39">
        <f t="shared" si="41"/>
        <v>0</v>
      </c>
      <c r="G211" s="39">
        <f t="shared" si="41"/>
        <v>0</v>
      </c>
      <c r="I211" s="28" t="s">
        <v>221</v>
      </c>
      <c r="J211" s="29">
        <f>E212</f>
        <v>0</v>
      </c>
    </row>
    <row r="212" spans="1:10" ht="20.25" customHeight="1">
      <c r="A212" s="53" t="s">
        <v>222</v>
      </c>
      <c r="B212" s="37" t="s">
        <v>220</v>
      </c>
      <c r="C212" s="37">
        <v>100</v>
      </c>
      <c r="D212" s="44" t="s">
        <v>221</v>
      </c>
      <c r="E212" s="38"/>
      <c r="F212" s="39">
        <f>E212+E212*5%</f>
        <v>0</v>
      </c>
      <c r="G212" s="39">
        <f>F212+F212*5%</f>
        <v>0</v>
      </c>
      <c r="I212" s="28" t="s">
        <v>117</v>
      </c>
      <c r="J212" s="29">
        <v>31.5</v>
      </c>
    </row>
    <row r="213" spans="1:10" ht="36">
      <c r="A213" s="48" t="s">
        <v>223</v>
      </c>
      <c r="B213" s="37" t="s">
        <v>224</v>
      </c>
      <c r="C213" s="37"/>
      <c r="D213" s="44"/>
      <c r="E213" s="46">
        <f t="shared" ref="E213:G214" si="42">E214</f>
        <v>30</v>
      </c>
      <c r="F213" s="46">
        <f t="shared" si="42"/>
        <v>31.5</v>
      </c>
      <c r="G213" s="46">
        <f t="shared" si="42"/>
        <v>33.075000000000003</v>
      </c>
      <c r="I213" s="28" t="s">
        <v>82</v>
      </c>
      <c r="J213" s="29">
        <v>44.1</v>
      </c>
    </row>
    <row r="214" spans="1:10" ht="36">
      <c r="A214" s="11" t="s">
        <v>24</v>
      </c>
      <c r="B214" s="37" t="s">
        <v>224</v>
      </c>
      <c r="C214" s="37">
        <v>200</v>
      </c>
      <c r="D214" s="44"/>
      <c r="E214" s="39">
        <f t="shared" si="42"/>
        <v>30</v>
      </c>
      <c r="F214" s="39">
        <f t="shared" si="42"/>
        <v>31.5</v>
      </c>
      <c r="G214" s="39">
        <f t="shared" si="42"/>
        <v>33.075000000000003</v>
      </c>
      <c r="I214" s="28" t="s">
        <v>26</v>
      </c>
      <c r="J214" s="29">
        <v>344.5</v>
      </c>
    </row>
    <row r="215" spans="1:10" ht="36" customHeight="1">
      <c r="A215" s="36" t="s">
        <v>225</v>
      </c>
      <c r="B215" s="37" t="s">
        <v>224</v>
      </c>
      <c r="C215" s="37">
        <v>200</v>
      </c>
      <c r="D215" s="44" t="s">
        <v>117</v>
      </c>
      <c r="E215" s="38">
        <v>30</v>
      </c>
      <c r="F215" s="39">
        <f>E215+E215*5%</f>
        <v>31.5</v>
      </c>
      <c r="G215" s="39">
        <f>F215+F215*5%</f>
        <v>33.075000000000003</v>
      </c>
      <c r="I215" s="30" t="s">
        <v>75</v>
      </c>
      <c r="J215" s="29">
        <v>40</v>
      </c>
    </row>
    <row r="216" spans="1:10" ht="36" hidden="1">
      <c r="A216" s="36" t="s">
        <v>226</v>
      </c>
      <c r="B216" s="37" t="s">
        <v>227</v>
      </c>
      <c r="C216" s="37"/>
      <c r="D216" s="44"/>
      <c r="E216" s="46">
        <f>E217</f>
        <v>0</v>
      </c>
      <c r="F216" s="46">
        <f>F217</f>
        <v>0</v>
      </c>
      <c r="G216" s="46">
        <f>G217</f>
        <v>0</v>
      </c>
      <c r="I216" s="30" t="s">
        <v>168</v>
      </c>
      <c r="J216" s="29"/>
    </row>
    <row r="217" spans="1:10" ht="36" hidden="1">
      <c r="A217" s="11" t="s">
        <v>24</v>
      </c>
      <c r="B217" s="37" t="s">
        <v>227</v>
      </c>
      <c r="C217" s="37">
        <v>200</v>
      </c>
      <c r="D217" s="44" t="s">
        <v>117</v>
      </c>
      <c r="E217" s="38"/>
      <c r="F217" s="39">
        <f>E217+E217*5%</f>
        <v>0</v>
      </c>
      <c r="G217" s="39">
        <f>F217+F217*5%</f>
        <v>0</v>
      </c>
      <c r="I217" s="30" t="s">
        <v>228</v>
      </c>
      <c r="J217" s="29"/>
    </row>
    <row r="218" spans="1:10" hidden="1">
      <c r="A218" s="48" t="s">
        <v>229</v>
      </c>
      <c r="B218" s="37" t="s">
        <v>227</v>
      </c>
      <c r="C218" s="37"/>
      <c r="D218" s="44"/>
      <c r="E218" s="46">
        <f t="shared" ref="E218:G219" si="43">E219</f>
        <v>0</v>
      </c>
      <c r="F218" s="46">
        <f t="shared" si="43"/>
        <v>0</v>
      </c>
      <c r="G218" s="46">
        <f t="shared" si="43"/>
        <v>0</v>
      </c>
      <c r="I218" s="30"/>
      <c r="J218" s="29"/>
    </row>
    <row r="219" spans="1:10" ht="36" hidden="1">
      <c r="A219" s="11" t="s">
        <v>24</v>
      </c>
      <c r="B219" s="37" t="s">
        <v>227</v>
      </c>
      <c r="C219" s="37">
        <v>200</v>
      </c>
      <c r="D219" s="44"/>
      <c r="E219" s="39">
        <f t="shared" si="43"/>
        <v>0</v>
      </c>
      <c r="F219" s="39">
        <f t="shared" si="43"/>
        <v>0</v>
      </c>
      <c r="G219" s="39">
        <f t="shared" si="43"/>
        <v>0</v>
      </c>
      <c r="I219" s="28" t="s">
        <v>228</v>
      </c>
      <c r="J219" s="29"/>
    </row>
    <row r="220" spans="1:10" hidden="1">
      <c r="A220" s="36" t="s">
        <v>81</v>
      </c>
      <c r="B220" s="37" t="s">
        <v>227</v>
      </c>
      <c r="C220" s="37">
        <v>200</v>
      </c>
      <c r="D220" s="44" t="s">
        <v>117</v>
      </c>
      <c r="E220" s="38"/>
      <c r="F220" s="39">
        <f>E220+E220*5%</f>
        <v>0</v>
      </c>
      <c r="G220" s="39">
        <f>F220+F220*5%</f>
        <v>0</v>
      </c>
      <c r="I220" s="28" t="s">
        <v>64</v>
      </c>
      <c r="J220" s="29"/>
    </row>
    <row r="221" spans="1:10">
      <c r="A221" s="36" t="s">
        <v>230</v>
      </c>
      <c r="B221" s="37" t="s">
        <v>231</v>
      </c>
      <c r="C221" s="37"/>
      <c r="D221" s="44"/>
      <c r="E221" s="46">
        <f t="shared" ref="E221:G222" si="44">E222</f>
        <v>200</v>
      </c>
      <c r="F221" s="46">
        <f t="shared" si="44"/>
        <v>210</v>
      </c>
      <c r="G221" s="46">
        <f t="shared" si="44"/>
        <v>220.5</v>
      </c>
      <c r="I221" s="30" t="s">
        <v>168</v>
      </c>
      <c r="J221" s="29">
        <v>100</v>
      </c>
    </row>
    <row r="222" spans="1:10" ht="36">
      <c r="A222" s="11" t="s">
        <v>24</v>
      </c>
      <c r="B222" s="37" t="s">
        <v>231</v>
      </c>
      <c r="C222" s="37">
        <v>200</v>
      </c>
      <c r="D222" s="44"/>
      <c r="E222" s="39">
        <f t="shared" si="44"/>
        <v>200</v>
      </c>
      <c r="F222" s="39">
        <f t="shared" si="44"/>
        <v>210</v>
      </c>
      <c r="G222" s="39">
        <f t="shared" si="44"/>
        <v>220.5</v>
      </c>
      <c r="I222" s="30" t="s">
        <v>228</v>
      </c>
      <c r="J222" s="29">
        <v>100</v>
      </c>
    </row>
    <row r="223" spans="1:10">
      <c r="A223" s="36" t="s">
        <v>232</v>
      </c>
      <c r="B223" s="37" t="s">
        <v>231</v>
      </c>
      <c r="C223" s="37">
        <v>200</v>
      </c>
      <c r="D223" s="44" t="s">
        <v>75</v>
      </c>
      <c r="E223" s="38">
        <v>200</v>
      </c>
      <c r="F223" s="39">
        <f>E223+E223*5%</f>
        <v>210</v>
      </c>
      <c r="G223" s="39">
        <f>F223+F223*5%</f>
        <v>220.5</v>
      </c>
      <c r="I223" s="28" t="s">
        <v>64</v>
      </c>
      <c r="J223" s="29">
        <f>E239+E237+E90+E83+E34+E150</f>
        <v>1089.7</v>
      </c>
    </row>
    <row r="224" spans="1:10" ht="36">
      <c r="A224" s="48" t="s">
        <v>233</v>
      </c>
      <c r="B224" s="37" t="s">
        <v>234</v>
      </c>
      <c r="C224" s="37"/>
      <c r="D224" s="44"/>
      <c r="E224" s="46">
        <f t="shared" ref="E224:G225" si="45">E225</f>
        <v>250</v>
      </c>
      <c r="F224" s="46">
        <f t="shared" si="45"/>
        <v>262.5</v>
      </c>
      <c r="G224" s="46">
        <f t="shared" si="45"/>
        <v>275.625</v>
      </c>
      <c r="I224" s="28" t="s">
        <v>125</v>
      </c>
      <c r="J224" s="29">
        <f>E118+E109</f>
        <v>2550.8000000000002</v>
      </c>
    </row>
    <row r="225" spans="1:10" ht="36">
      <c r="A225" s="11" t="s">
        <v>24</v>
      </c>
      <c r="B225" s="37" t="s">
        <v>234</v>
      </c>
      <c r="C225" s="37">
        <v>200</v>
      </c>
      <c r="D225" s="44"/>
      <c r="E225" s="39">
        <f t="shared" si="45"/>
        <v>250</v>
      </c>
      <c r="F225" s="39">
        <f t="shared" si="45"/>
        <v>262.5</v>
      </c>
      <c r="G225" s="39">
        <f t="shared" si="45"/>
        <v>275.625</v>
      </c>
      <c r="I225" s="28" t="s">
        <v>235</v>
      </c>
      <c r="J225" s="29">
        <f>E250</f>
        <v>600</v>
      </c>
    </row>
    <row r="226" spans="1:10">
      <c r="A226" s="36" t="s">
        <v>167</v>
      </c>
      <c r="B226" s="37" t="s">
        <v>234</v>
      </c>
      <c r="C226" s="37">
        <v>200</v>
      </c>
      <c r="D226" s="44" t="s">
        <v>168</v>
      </c>
      <c r="E226" s="38">
        <v>250</v>
      </c>
      <c r="F226" s="39">
        <f>E226+E226*5%</f>
        <v>262.5</v>
      </c>
      <c r="G226" s="39">
        <f>F226+F226*5%</f>
        <v>275.625</v>
      </c>
      <c r="I226" s="28" t="s">
        <v>236</v>
      </c>
      <c r="J226" s="29">
        <f>E253</f>
        <v>1735.3</v>
      </c>
    </row>
    <row r="227" spans="1:10">
      <c r="A227" s="36" t="s">
        <v>237</v>
      </c>
      <c r="B227" s="37" t="s">
        <v>238</v>
      </c>
      <c r="C227" s="37"/>
      <c r="D227" s="44"/>
      <c r="E227" s="46">
        <f t="shared" ref="E227:G228" si="46">E228</f>
        <v>50</v>
      </c>
      <c r="F227" s="46">
        <f t="shared" si="46"/>
        <v>52.5</v>
      </c>
      <c r="G227" s="46">
        <f t="shared" si="46"/>
        <v>55.1</v>
      </c>
      <c r="I227" s="30"/>
      <c r="J227" s="29"/>
    </row>
    <row r="228" spans="1:10" ht="36">
      <c r="A228" s="11" t="s">
        <v>24</v>
      </c>
      <c r="B228" s="37" t="s">
        <v>238</v>
      </c>
      <c r="C228" s="37">
        <v>200</v>
      </c>
      <c r="D228" s="44"/>
      <c r="E228" s="39">
        <f t="shared" si="46"/>
        <v>50</v>
      </c>
      <c r="F228" s="39">
        <f t="shared" si="46"/>
        <v>52.5</v>
      </c>
      <c r="G228" s="39">
        <f t="shared" si="46"/>
        <v>55.1</v>
      </c>
      <c r="I228" s="30"/>
      <c r="J228" s="31">
        <f>SUM(J205:J226)</f>
        <v>11990.7</v>
      </c>
    </row>
    <row r="229" spans="1:10">
      <c r="A229" s="36" t="s">
        <v>167</v>
      </c>
      <c r="B229" s="37" t="s">
        <v>238</v>
      </c>
      <c r="C229" s="37">
        <v>200</v>
      </c>
      <c r="D229" s="44" t="s">
        <v>228</v>
      </c>
      <c r="E229" s="38">
        <v>50</v>
      </c>
      <c r="F229" s="39">
        <f>E229+E229*5%</f>
        <v>52.5</v>
      </c>
      <c r="G229" s="39">
        <v>55.1</v>
      </c>
      <c r="I229" s="28"/>
    </row>
    <row r="230" spans="1:10">
      <c r="A230" s="36" t="s">
        <v>237</v>
      </c>
      <c r="B230" s="37" t="s">
        <v>239</v>
      </c>
      <c r="C230" s="37"/>
      <c r="D230" s="44"/>
      <c r="E230" s="46">
        <f t="shared" ref="E230:G231" si="47">E231</f>
        <v>60</v>
      </c>
      <c r="F230" s="46">
        <f t="shared" si="47"/>
        <v>63</v>
      </c>
      <c r="G230" s="46">
        <f t="shared" si="47"/>
        <v>66.150000000000006</v>
      </c>
      <c r="I230" s="28"/>
    </row>
    <row r="231" spans="1:10" ht="36">
      <c r="A231" s="11" t="s">
        <v>24</v>
      </c>
      <c r="B231" s="37" t="s">
        <v>239</v>
      </c>
      <c r="C231" s="37">
        <v>200</v>
      </c>
      <c r="D231" s="44"/>
      <c r="E231" s="39">
        <f t="shared" si="47"/>
        <v>60</v>
      </c>
      <c r="F231" s="39">
        <f t="shared" si="47"/>
        <v>63</v>
      </c>
      <c r="G231" s="39">
        <f t="shared" si="47"/>
        <v>66.150000000000006</v>
      </c>
    </row>
    <row r="232" spans="1:10" ht="18" customHeight="1">
      <c r="A232" s="36" t="s">
        <v>167</v>
      </c>
      <c r="B232" s="37" t="s">
        <v>239</v>
      </c>
      <c r="C232" s="37">
        <v>200</v>
      </c>
      <c r="D232" s="44" t="s">
        <v>228</v>
      </c>
      <c r="E232" s="38">
        <v>60</v>
      </c>
      <c r="F232" s="39">
        <f>E232+E232*5%</f>
        <v>63</v>
      </c>
      <c r="G232" s="39">
        <f>F232+F232*5%</f>
        <v>66.150000000000006</v>
      </c>
    </row>
    <row r="233" spans="1:10" ht="36" hidden="1">
      <c r="A233" s="45" t="s">
        <v>33</v>
      </c>
      <c r="B233" s="37" t="s">
        <v>240</v>
      </c>
      <c r="C233" s="37">
        <v>200</v>
      </c>
      <c r="D233" s="44"/>
      <c r="E233" s="46">
        <f>E234</f>
        <v>0</v>
      </c>
      <c r="F233" s="46">
        <f>F234</f>
        <v>0</v>
      </c>
      <c r="G233" s="46">
        <f>G234</f>
        <v>0</v>
      </c>
    </row>
    <row r="234" spans="1:10" ht="36" hidden="1">
      <c r="A234" s="11" t="s">
        <v>24</v>
      </c>
      <c r="B234" s="37" t="s">
        <v>240</v>
      </c>
      <c r="C234" s="37">
        <v>200</v>
      </c>
      <c r="D234" s="44" t="s">
        <v>228</v>
      </c>
      <c r="E234" s="38"/>
      <c r="F234" s="39">
        <f>E234+E234*5%</f>
        <v>0</v>
      </c>
      <c r="G234" s="39">
        <f>F234+F234*5%</f>
        <v>0</v>
      </c>
    </row>
    <row r="235" spans="1:10">
      <c r="A235" s="36" t="s">
        <v>241</v>
      </c>
      <c r="B235" s="37" t="s">
        <v>242</v>
      </c>
      <c r="C235" s="37"/>
      <c r="D235" s="44"/>
      <c r="E235" s="46">
        <f t="shared" ref="E235:G236" si="48">E236</f>
        <v>968.3</v>
      </c>
      <c r="F235" s="46">
        <f t="shared" si="48"/>
        <v>902.7</v>
      </c>
      <c r="G235" s="46">
        <f t="shared" si="48"/>
        <v>925.6</v>
      </c>
    </row>
    <row r="236" spans="1:10" ht="36">
      <c r="A236" s="11" t="s">
        <v>24</v>
      </c>
      <c r="B236" s="37" t="s">
        <v>242</v>
      </c>
      <c r="C236" s="37">
        <v>200</v>
      </c>
      <c r="D236" s="37"/>
      <c r="E236" s="39">
        <f t="shared" si="48"/>
        <v>968.3</v>
      </c>
      <c r="F236" s="39">
        <f t="shared" si="48"/>
        <v>902.7</v>
      </c>
      <c r="G236" s="39">
        <f t="shared" si="48"/>
        <v>925.6</v>
      </c>
    </row>
    <row r="237" spans="1:10">
      <c r="A237" s="47" t="s">
        <v>40</v>
      </c>
      <c r="B237" s="37" t="s">
        <v>242</v>
      </c>
      <c r="C237" s="37">
        <v>200</v>
      </c>
      <c r="D237" s="44" t="s">
        <v>64</v>
      </c>
      <c r="E237" s="38">
        <v>968.3</v>
      </c>
      <c r="F237" s="39">
        <v>902.7</v>
      </c>
      <c r="G237" s="39">
        <v>925.6</v>
      </c>
    </row>
    <row r="238" spans="1:10">
      <c r="A238" s="27" t="s">
        <v>211</v>
      </c>
      <c r="B238" s="37" t="s">
        <v>242</v>
      </c>
      <c r="C238" s="37">
        <v>800</v>
      </c>
      <c r="D238" s="44"/>
      <c r="E238" s="46">
        <f>E239</f>
        <v>40</v>
      </c>
      <c r="F238" s="46">
        <f>F239</f>
        <v>42</v>
      </c>
      <c r="G238" s="46">
        <f>G239</f>
        <v>44.1</v>
      </c>
    </row>
    <row r="239" spans="1:10">
      <c r="A239" s="47" t="s">
        <v>40</v>
      </c>
      <c r="B239" s="37" t="s">
        <v>242</v>
      </c>
      <c r="C239" s="37">
        <v>800</v>
      </c>
      <c r="D239" s="44" t="s">
        <v>64</v>
      </c>
      <c r="E239" s="38">
        <v>40</v>
      </c>
      <c r="F239" s="39">
        <f>E239+E239*5%</f>
        <v>42</v>
      </c>
      <c r="G239" s="39">
        <f>F239+F239*5%</f>
        <v>44.1</v>
      </c>
    </row>
    <row r="240" spans="1:10" ht="0.75" customHeight="1">
      <c r="A240" s="47"/>
      <c r="B240" s="37"/>
      <c r="C240" s="37"/>
      <c r="D240" s="44"/>
      <c r="E240" s="46">
        <f t="shared" ref="E240:G241" si="49">E241</f>
        <v>0</v>
      </c>
      <c r="F240" s="46">
        <f t="shared" si="49"/>
        <v>0</v>
      </c>
      <c r="G240" s="46">
        <f t="shared" si="49"/>
        <v>0</v>
      </c>
    </row>
    <row r="241" spans="1:9" hidden="1">
      <c r="A241" s="11"/>
      <c r="B241" s="37"/>
      <c r="C241" s="37"/>
      <c r="D241" s="44"/>
      <c r="E241" s="39">
        <f t="shared" si="49"/>
        <v>0</v>
      </c>
      <c r="F241" s="39">
        <f t="shared" si="49"/>
        <v>0</v>
      </c>
      <c r="G241" s="39">
        <f t="shared" si="49"/>
        <v>0</v>
      </c>
    </row>
    <row r="242" spans="1:9" ht="18" hidden="1" customHeight="1">
      <c r="A242" s="47"/>
      <c r="B242" s="37"/>
      <c r="C242" s="37"/>
      <c r="D242" s="44"/>
      <c r="E242" s="38"/>
      <c r="F242" s="39">
        <f>E242+E242*5%</f>
        <v>0</v>
      </c>
      <c r="G242" s="39">
        <f>F242+F242*5%</f>
        <v>0</v>
      </c>
    </row>
    <row r="243" spans="1:9" ht="72" hidden="1">
      <c r="A243" s="36" t="s">
        <v>27</v>
      </c>
      <c r="B243" s="37" t="s">
        <v>243</v>
      </c>
      <c r="C243" s="37"/>
      <c r="D243" s="44"/>
      <c r="E243" s="46">
        <f t="shared" ref="E243:G244" si="50">E244</f>
        <v>0</v>
      </c>
      <c r="F243" s="46">
        <f t="shared" si="50"/>
        <v>0</v>
      </c>
      <c r="G243" s="46">
        <f t="shared" si="50"/>
        <v>0</v>
      </c>
    </row>
    <row r="244" spans="1:9" ht="36" hidden="1">
      <c r="A244" s="47" t="s">
        <v>244</v>
      </c>
      <c r="B244" s="37" t="s">
        <v>243</v>
      </c>
      <c r="C244" s="37">
        <v>200</v>
      </c>
      <c r="D244" s="44"/>
      <c r="E244" s="39">
        <f t="shared" si="50"/>
        <v>0</v>
      </c>
      <c r="F244" s="39">
        <f t="shared" si="50"/>
        <v>0</v>
      </c>
      <c r="G244" s="39">
        <f t="shared" si="50"/>
        <v>0</v>
      </c>
    </row>
    <row r="245" spans="1:9" hidden="1">
      <c r="A245" s="47" t="s">
        <v>40</v>
      </c>
      <c r="B245" s="37" t="s">
        <v>243</v>
      </c>
      <c r="C245" s="37">
        <v>200</v>
      </c>
      <c r="D245" s="44" t="s">
        <v>64</v>
      </c>
      <c r="E245" s="38"/>
      <c r="F245" s="39">
        <f>E245+E245*5%</f>
        <v>0</v>
      </c>
      <c r="G245" s="39">
        <f>F245+F245*5%</f>
        <v>0</v>
      </c>
    </row>
    <row r="246" spans="1:9" ht="72" hidden="1">
      <c r="A246" s="36" t="s">
        <v>27</v>
      </c>
      <c r="B246" s="37" t="s">
        <v>243</v>
      </c>
      <c r="C246" s="37">
        <v>200</v>
      </c>
      <c r="D246" s="44"/>
      <c r="E246" s="46">
        <f>E247</f>
        <v>0</v>
      </c>
      <c r="F246" s="46">
        <f>F247</f>
        <v>0</v>
      </c>
      <c r="G246" s="46">
        <f>G247</f>
        <v>0</v>
      </c>
    </row>
    <row r="247" spans="1:9" ht="36" hidden="1">
      <c r="A247" s="47" t="s">
        <v>244</v>
      </c>
      <c r="B247" s="37" t="s">
        <v>245</v>
      </c>
      <c r="C247" s="37">
        <v>200</v>
      </c>
      <c r="D247" s="44" t="s">
        <v>64</v>
      </c>
      <c r="E247" s="38"/>
      <c r="F247" s="39">
        <f>E247+E247*5%</f>
        <v>0</v>
      </c>
      <c r="G247" s="39">
        <f>F247+F247*5%</f>
        <v>0</v>
      </c>
    </row>
    <row r="248" spans="1:9">
      <c r="A248" s="47" t="s">
        <v>246</v>
      </c>
      <c r="B248" s="37" t="s">
        <v>247</v>
      </c>
      <c r="C248" s="37"/>
      <c r="D248" s="44"/>
      <c r="E248" s="46">
        <f t="shared" ref="E248:G249" si="51">E249</f>
        <v>600</v>
      </c>
      <c r="F248" s="46">
        <f t="shared" si="51"/>
        <v>630</v>
      </c>
      <c r="G248" s="46">
        <f t="shared" si="51"/>
        <v>661.5</v>
      </c>
    </row>
    <row r="249" spans="1:9">
      <c r="A249" s="27" t="s">
        <v>248</v>
      </c>
      <c r="B249" s="37" t="s">
        <v>247</v>
      </c>
      <c r="C249" s="37">
        <v>300</v>
      </c>
      <c r="D249" s="37"/>
      <c r="E249" s="39">
        <f t="shared" si="51"/>
        <v>600</v>
      </c>
      <c r="F249" s="39">
        <f t="shared" si="51"/>
        <v>630</v>
      </c>
      <c r="G249" s="39">
        <f t="shared" si="51"/>
        <v>661.5</v>
      </c>
    </row>
    <row r="250" spans="1:9">
      <c r="A250" s="36" t="s">
        <v>249</v>
      </c>
      <c r="B250" s="37" t="s">
        <v>247</v>
      </c>
      <c r="C250" s="37">
        <v>300</v>
      </c>
      <c r="D250" s="37">
        <v>1001</v>
      </c>
      <c r="E250" s="38">
        <v>600</v>
      </c>
      <c r="F250" s="39">
        <f>E250+E250*5%</f>
        <v>630</v>
      </c>
      <c r="G250" s="39">
        <f>F250+F250*5%</f>
        <v>661.5</v>
      </c>
    </row>
    <row r="251" spans="1:9" ht="36">
      <c r="A251" s="36" t="s">
        <v>121</v>
      </c>
      <c r="B251" s="37" t="s">
        <v>250</v>
      </c>
      <c r="C251" s="37"/>
      <c r="D251" s="37"/>
      <c r="E251" s="46">
        <f t="shared" ref="E251:G252" si="52">E252</f>
        <v>1735.3</v>
      </c>
      <c r="F251" s="46">
        <f t="shared" si="52"/>
        <v>1822.0650000000001</v>
      </c>
      <c r="G251" s="46">
        <f t="shared" si="52"/>
        <v>1913.1682500000002</v>
      </c>
    </row>
    <row r="252" spans="1:9" ht="36">
      <c r="A252" s="16" t="s">
        <v>123</v>
      </c>
      <c r="B252" s="37" t="s">
        <v>250</v>
      </c>
      <c r="C252" s="37">
        <v>600</v>
      </c>
      <c r="D252" s="37"/>
      <c r="E252" s="39">
        <f t="shared" si="52"/>
        <v>1735.3</v>
      </c>
      <c r="F252" s="39">
        <f t="shared" si="52"/>
        <v>1822.0650000000001</v>
      </c>
      <c r="G252" s="39">
        <f t="shared" si="52"/>
        <v>1913.1682500000002</v>
      </c>
    </row>
    <row r="253" spans="1:9">
      <c r="A253" s="36" t="s">
        <v>251</v>
      </c>
      <c r="B253" s="37" t="s">
        <v>250</v>
      </c>
      <c r="C253" s="37">
        <v>600</v>
      </c>
      <c r="D253" s="37">
        <v>1101</v>
      </c>
      <c r="E253" s="38">
        <v>1735.3</v>
      </c>
      <c r="F253" s="39">
        <f>E253+E253*5%</f>
        <v>1822.0650000000001</v>
      </c>
      <c r="G253" s="39">
        <f>F253+F253*5%</f>
        <v>1913.1682500000002</v>
      </c>
    </row>
    <row r="254" spans="1:9">
      <c r="A254" s="36" t="s">
        <v>255</v>
      </c>
      <c r="B254" s="37"/>
      <c r="C254" s="37"/>
      <c r="D254" s="37"/>
      <c r="E254" s="38"/>
      <c r="F254" s="103">
        <v>15</v>
      </c>
      <c r="G254" s="103">
        <v>15.4</v>
      </c>
    </row>
    <row r="255" spans="1:9">
      <c r="A255" s="40" t="s">
        <v>252</v>
      </c>
      <c r="B255" s="41"/>
      <c r="C255" s="41"/>
      <c r="D255" s="41"/>
      <c r="E255" s="42">
        <f>E13+E30+E64+E79+E86+E100+E105+E146+E155+E166+E198+E74</f>
        <v>14330.300000000001</v>
      </c>
      <c r="F255" s="42">
        <f>F13+F30+F64+F79+F86+F100+F105+F146+F155+F166+F198+F74+F254</f>
        <v>14937.300000000001</v>
      </c>
      <c r="G255" s="42">
        <f>G13+G30+G64+G79+G86+G100+G105+G146+G155+G166+G198+G74+G254</f>
        <v>15341.93</v>
      </c>
      <c r="H255" s="32"/>
      <c r="I255" s="32"/>
    </row>
  </sheetData>
  <autoFilter ref="A12:E255"/>
  <mergeCells count="6"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1" firstPageNumber="0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LibreOffice/6.2.5.2$Windows_x86 LibreOffice_project/1ec314fa52f458adc18c4f025c545a4e8b22c159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2021 год авг)</vt:lpstr>
      <vt:lpstr>2021 год июль</vt:lpstr>
      <vt:lpstr>Лист2 октябрь 2019 (2)</vt:lpstr>
      <vt:lpstr>'2021 год авг)'!_FilterDatabase_0</vt:lpstr>
      <vt:lpstr>'2021 год июль'!_FilterDatabase_0</vt:lpstr>
      <vt:lpstr>'Лист2 октябрь 2019 (2)'!_FilterDatabase_0</vt:lpstr>
      <vt:lpstr>'2021 год авг)'!_FilterDatabase_0_0</vt:lpstr>
      <vt:lpstr>'2021 год июль'!_FilterDatabase_0_0</vt:lpstr>
      <vt:lpstr>'Лист2 октябрь 2019 (2)'!_FilterDatabase_0_0</vt:lpstr>
      <vt:lpstr>'2021 год авг)'!_FilterDatabase_0_0_0</vt:lpstr>
      <vt:lpstr>'2021 год июль'!_FilterDatabase_0_0_0</vt:lpstr>
      <vt:lpstr>'Лист2 октябрь 2019 (2)'!_FilterDatabase_0_0_0</vt:lpstr>
      <vt:lpstr>'2021 год авг)'!Print_Titles_0</vt:lpstr>
      <vt:lpstr>'2021 год июль'!Print_Titles_0</vt:lpstr>
      <vt:lpstr>'Лист2 октябрь 2019 (2)'!Print_Titles_0</vt:lpstr>
      <vt:lpstr>'2021 год авг)'!Print_Titles_0_0</vt:lpstr>
      <vt:lpstr>'2021 год июль'!Print_Titles_0_0</vt:lpstr>
      <vt:lpstr>'Лист2 октябрь 2019 (2)'!Print_Titles_0_0</vt:lpstr>
      <vt:lpstr>'2021 год авг)'!Print_Titles_0_0_0</vt:lpstr>
      <vt:lpstr>'2021 год июль'!Print_Titles_0_0_0</vt:lpstr>
      <vt:lpstr>'Лист2 октябрь 2019 (2)'!Print_Titles_0_0_0</vt:lpstr>
      <vt:lpstr>'2021 год авг)'!Заголовки_для_печати</vt:lpstr>
      <vt:lpstr>'2021 год июль'!Заголовки_для_печати</vt:lpstr>
      <vt:lpstr>'Лист2 октябрь 2019 (2)'!Заголовки_для_печати</vt:lpstr>
      <vt:lpstr>'2021 год авг)'!программы</vt:lpstr>
      <vt:lpstr>'2021 год июль'!программы</vt:lpstr>
      <vt:lpstr>'Лист2 октябрь 2019 (2)'!программы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2021-08-11T09:07:45Z</cp:lastPrinted>
  <dcterms:created xsi:type="dcterms:W3CDTF">1996-10-08T23:32:33Z</dcterms:created>
  <dcterms:modified xsi:type="dcterms:W3CDTF">2021-10-22T06:56:56Z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